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20"/>
  </bookViews>
  <sheets>
    <sheet name="2024" sheetId="15" r:id="rId1"/>
    <sheet name="2023" sheetId="14" r:id="rId2"/>
    <sheet name="2022" sheetId="13" r:id="rId3"/>
    <sheet name="2021" sheetId="11" r:id="rId4"/>
    <sheet name="2020" sheetId="10" r:id="rId5"/>
    <sheet name="2019" sheetId="9" r:id="rId6"/>
    <sheet name="2018" sheetId="8" r:id="rId7"/>
    <sheet name="2017" sheetId="2" r:id="rId8"/>
    <sheet name="2016" sheetId="3" r:id="rId9"/>
    <sheet name="2015" sheetId="4" r:id="rId10"/>
    <sheet name="2014" sheetId="5" r:id="rId11"/>
    <sheet name="2013" sheetId="6" r:id="rId12"/>
    <sheet name="2012" sheetId="7" r:id="rId13"/>
  </sheets>
  <definedNames>
    <definedName name="_xlnm._FilterDatabase" localSheetId="3" hidden="1">'2021'!$A$3:$G$81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5"/>
  <c r="F64" i="14"/>
  <c r="G80" i="15" l="1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23" i="7"/>
  <c r="G22"/>
  <c r="G21"/>
  <c r="G20"/>
  <c r="G19"/>
  <c r="G18"/>
  <c r="G17"/>
  <c r="G16"/>
  <c r="G15"/>
  <c r="G14"/>
  <c r="G13"/>
  <c r="G12"/>
  <c r="G11"/>
  <c r="G10"/>
  <c r="G9"/>
  <c r="G8"/>
  <c r="G7"/>
  <c r="G6"/>
  <c r="G5"/>
  <c r="G39" i="6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2" i="5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34" i="4"/>
  <c r="G33"/>
  <c r="G32"/>
  <c r="G31"/>
  <c r="G30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2" i="3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55" i="2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3" i="8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35" i="9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58" i="10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81" i="1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F84" s="1"/>
  <c r="G85" i="13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F87" s="1"/>
  <c r="G5"/>
  <c r="G61" i="14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<sst xmlns="http://schemas.openxmlformats.org/spreadsheetml/2006/main" count="784" uniqueCount="546">
  <si>
    <t>EP-INVESTOR PACKAGE PERFORMANCE SHEET - 2023</t>
  </si>
  <si>
    <t>Entry Date</t>
  </si>
  <si>
    <t>Company Name</t>
  </si>
  <si>
    <t>Bought At</t>
  </si>
  <si>
    <t>Target</t>
  </si>
  <si>
    <t>Booked at / Target Achieved</t>
  </si>
  <si>
    <t>Booking Date</t>
  </si>
  <si>
    <t>% Profits</t>
  </si>
  <si>
    <t>PPLPHARMA</t>
  </si>
  <si>
    <t>PARAGMILK</t>
  </si>
  <si>
    <t>BOMDYEING</t>
  </si>
  <si>
    <t>GNA</t>
  </si>
  <si>
    <t>CAMPUS</t>
  </si>
  <si>
    <t>BODAL</t>
  </si>
  <si>
    <t>BEPL</t>
  </si>
  <si>
    <t>BHARATWIRE</t>
  </si>
  <si>
    <t>GREAVESCOT</t>
  </si>
  <si>
    <t>SUTLEJTEX</t>
  </si>
  <si>
    <t>BLISSGVS</t>
  </si>
  <si>
    <t>PRECWIRE</t>
  </si>
  <si>
    <t>SHK</t>
  </si>
  <si>
    <t>AWL</t>
  </si>
  <si>
    <t>RSWM</t>
  </si>
  <si>
    <t>NOCIL</t>
  </si>
  <si>
    <t>ALPHAGEO</t>
  </si>
  <si>
    <t>STLTECH</t>
  </si>
  <si>
    <t>DBREALTY</t>
  </si>
  <si>
    <t>TBZ</t>
  </si>
  <si>
    <t>BHAGERIA</t>
  </si>
  <si>
    <t>SJVN</t>
  </si>
  <si>
    <t>ASKAUTOLTD</t>
  </si>
  <si>
    <t>NBCC</t>
  </si>
  <si>
    <t>EMKAY</t>
  </si>
  <si>
    <t>SCI</t>
  </si>
  <si>
    <t>JKPAPER</t>
  </si>
  <si>
    <t>SONACOMS</t>
  </si>
  <si>
    <t>MANALIPETC</t>
  </si>
  <si>
    <t>HUDCO</t>
  </si>
  <si>
    <t>TARC</t>
  </si>
  <si>
    <t>DABUR</t>
  </si>
  <si>
    <t>GICRE</t>
  </si>
  <si>
    <t>DOLATALGO</t>
  </si>
  <si>
    <t>JISLJALEQS</t>
  </si>
  <si>
    <t>ASAHIINDIA</t>
  </si>
  <si>
    <t>PRAKASH</t>
  </si>
  <si>
    <t>HBLPOWER</t>
  </si>
  <si>
    <t>BALMLAWRIE</t>
  </si>
  <si>
    <t>IEX</t>
  </si>
  <si>
    <t>CAMLINFINE</t>
  </si>
  <si>
    <t>SAREGAMA</t>
  </si>
  <si>
    <t>AFFLE</t>
  </si>
  <si>
    <t>ASHOK LEYLAND</t>
  </si>
  <si>
    <t>CASTROLIND</t>
  </si>
  <si>
    <t>ARE&amp;M</t>
  </si>
  <si>
    <t>SDBL</t>
  </si>
  <si>
    <t>INDSWFTLAB</t>
  </si>
  <si>
    <t>ICIL</t>
  </si>
  <si>
    <t>IBREALEST</t>
  </si>
  <si>
    <t>FINPIPE</t>
  </si>
  <si>
    <t>GPPL</t>
  </si>
  <si>
    <t>ENGINERSIN</t>
  </si>
  <si>
    <t>DEEPINDS</t>
  </si>
  <si>
    <t>CGPOWER</t>
  </si>
  <si>
    <t xml:space="preserve">GOLDIAM INTERNATIONAL </t>
  </si>
  <si>
    <t>RICOAUTO</t>
  </si>
  <si>
    <t>ALLCARGO</t>
  </si>
  <si>
    <t>ADANI WILMAR (AWL)</t>
  </si>
  <si>
    <t>IBULHSGFIN</t>
  </si>
  <si>
    <t>HARSHA</t>
  </si>
  <si>
    <t>EMAMI LTD</t>
  </si>
  <si>
    <t>ADANI ENERGY SOLUTIONS</t>
  </si>
  <si>
    <t>ORIENTHOT</t>
  </si>
  <si>
    <t>RELIGARE</t>
  </si>
  <si>
    <t>SPIC</t>
  </si>
  <si>
    <t>AARTI SURFACTANTS</t>
  </si>
  <si>
    <t>MUNJALSHOW</t>
  </si>
  <si>
    <t>LIBERTSHOE</t>
  </si>
  <si>
    <t>NIACL</t>
  </si>
  <si>
    <t>VISAKAIND</t>
  </si>
  <si>
    <t>ROSSARI</t>
  </si>
  <si>
    <t>NRBBEARING</t>
  </si>
  <si>
    <t>Bonus 3:1 announced</t>
  </si>
  <si>
    <t>SOLARA</t>
  </si>
  <si>
    <t>RCF</t>
  </si>
  <si>
    <t>IPL</t>
  </si>
  <si>
    <t>SHALPAINTS</t>
  </si>
  <si>
    <t>ANDHRSUGAR</t>
  </si>
  <si>
    <t>VAIBHAV GLOBAL</t>
  </si>
  <si>
    <t>NAM-INDIA</t>
  </si>
  <si>
    <t>ELIN</t>
  </si>
  <si>
    <t>HSCL </t>
  </si>
  <si>
    <t>KIRI INDUSTRIES</t>
  </si>
  <si>
    <t>BIOCON</t>
  </si>
  <si>
    <t>HEG</t>
  </si>
  <si>
    <t>HIMATSEIDE</t>
  </si>
  <si>
    <t>STARPAPER</t>
  </si>
  <si>
    <t>RAIN</t>
  </si>
  <si>
    <t>TTKPRESTIGE</t>
  </si>
  <si>
    <t>NCLIND</t>
  </si>
  <si>
    <t>GTPL</t>
  </si>
  <si>
    <t>TIDEWATER</t>
  </si>
  <si>
    <t>SHREEPUSHK</t>
  </si>
  <si>
    <t>SATINDLTD</t>
  </si>
  <si>
    <t>TNPL</t>
  </si>
  <si>
    <t>MOIL</t>
  </si>
  <si>
    <t>GATI</t>
  </si>
  <si>
    <t>FDC</t>
  </si>
  <si>
    <t>BPL</t>
  </si>
  <si>
    <t>NUVOCO</t>
  </si>
  <si>
    <t>VGUARD</t>
  </si>
  <si>
    <t>SHARDACORP</t>
  </si>
  <si>
    <t>MINDACORP</t>
  </si>
  <si>
    <t>FSL</t>
  </si>
  <si>
    <t>GREENPANEL</t>
  </si>
  <si>
    <t>ARVIND</t>
  </si>
  <si>
    <t>IRCON</t>
  </si>
  <si>
    <t>KPIGREEN</t>
  </si>
  <si>
    <t>KEC</t>
  </si>
  <si>
    <t>GAEL</t>
  </si>
  <si>
    <t>UGARSUGAR</t>
  </si>
  <si>
    <t>VENUSREM</t>
  </si>
  <si>
    <t>GRSE</t>
  </si>
  <si>
    <t>JKTYRE</t>
  </si>
  <si>
    <t>MAXHEALTH</t>
  </si>
  <si>
    <t>MAHSEAMLES</t>
  </si>
  <si>
    <t>NCC</t>
  </si>
  <si>
    <t>KIRLOSENG</t>
  </si>
  <si>
    <t>INTELLECT</t>
  </si>
  <si>
    <t>SUNFLAG</t>
  </si>
  <si>
    <t>POONAWALLA</t>
  </si>
  <si>
    <t>TFCILTD</t>
  </si>
  <si>
    <t>SPAL</t>
  </si>
  <si>
    <t>Percentage Returns</t>
  </si>
  <si>
    <t>© EquityPandit Financial Services (P) Limited.</t>
  </si>
  <si>
    <t>NAVA</t>
  </si>
  <si>
    <t>MAHINDCIE</t>
  </si>
  <si>
    <t>PNBHOUSING</t>
  </si>
  <si>
    <t>PONNIERODE</t>
  </si>
  <si>
    <t>CHENNPETRO</t>
  </si>
  <si>
    <t>GABRIEL</t>
  </si>
  <si>
    <t>EIHOTEL</t>
  </si>
  <si>
    <t>CAPACITE</t>
  </si>
  <si>
    <t>ATULAUTO</t>
  </si>
  <si>
    <t>AVANTIFEED</t>
  </si>
  <si>
    <t>PCBL</t>
  </si>
  <si>
    <t>REDINGTON</t>
  </si>
  <si>
    <t>NAVKARCORP</t>
  </si>
  <si>
    <t>UNIVCABLES</t>
  </si>
  <si>
    <t>SWSOLAR</t>
  </si>
  <si>
    <t>LATENTVIEW</t>
  </si>
  <si>
    <t>ANANTRAJ</t>
  </si>
  <si>
    <t>ITDCEM</t>
  </si>
  <si>
    <t>TRIL</t>
  </si>
  <si>
    <r>
      <rPr>
        <b/>
        <sz val="11"/>
        <color rgb="FF00B050"/>
        <rFont val="Calibri"/>
        <family val="2"/>
        <scheme val="minor"/>
      </rPr>
      <t>HSCL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</si>
  <si>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KPRMILL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</si>
  <si>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TWL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</si>
  <si>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ANDHRAPAP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</si>
  <si>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HIKAL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</si>
  <si>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JAICORPLTD</t>
    </r>
    <r>
      <rPr>
        <sz val="9.75"/>
        <color rgb="FFFF0000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</si>
  <si>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TNPL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</si>
  <si>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ACE</t>
    </r>
    <r>
      <rPr>
        <sz val="9.75"/>
        <color rgb="FFFF0000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</si>
  <si>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SAGCEM</t>
    </r>
    <r>
      <rPr>
        <sz val="9.75"/>
        <color rgb="FFFF0000"/>
        <rFont val="Helvetica"/>
        <charset val="134"/>
      </rPr>
      <t> </t>
    </r>
  </si>
  <si>
    <t>KPRMILL</t>
  </si>
  <si>
    <r>
      <rPr>
        <b/>
        <sz val="11"/>
        <color rgb="FF00B050"/>
        <rFont val="Calibri"/>
        <family val="2"/>
        <scheme val="minor"/>
      </rPr>
      <t>SCHAND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</si>
  <si>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GREENPLY</t>
    </r>
    <r>
      <rPr>
        <sz val="9.75"/>
        <color rgb="FFFF0000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</si>
  <si>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GMDCLTD</t>
    </r>
    <r>
      <rPr>
        <sz val="9.75"/>
        <color rgb="FF555555"/>
        <rFont val="Helvetica"/>
        <charset val="134"/>
      </rPr>
      <t> </t>
    </r>
  </si>
  <si>
    <t xml:space="preserve">FINCABLES </t>
  </si>
  <si>
    <t>13/7/2022</t>
  </si>
  <si>
    <r>
      <rPr>
        <b/>
        <sz val="11"/>
        <color rgb="FFFF0000"/>
        <rFont val="Calibri"/>
        <family val="2"/>
        <scheme val="minor"/>
      </rPr>
      <t>REPCOHOME</t>
    </r>
    <r>
      <rPr>
        <sz val="9.75"/>
        <color rgb="FFFF0000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</si>
  <si>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NRBBEARING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</si>
  <si>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CGPOWER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</si>
  <si>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RENUKA</t>
    </r>
    <r>
      <rPr>
        <sz val="9.75"/>
        <color rgb="FFFF0000"/>
        <rFont val="Helvetica"/>
        <charset val="134"/>
      </rPr>
      <t> </t>
    </r>
  </si>
  <si>
    <t xml:space="preserve">KKCL </t>
  </si>
  <si>
    <r>
      <rPr>
        <b/>
        <sz val="11"/>
        <color rgb="FF00B050"/>
        <rFont val="Calibri"/>
        <family val="2"/>
        <scheme val="minor"/>
      </rPr>
      <t>ACE</t>
    </r>
    <r>
      <rPr>
        <sz val="9.75"/>
        <color rgb="FF555555"/>
        <rFont val="Helvetica"/>
        <charset val="134"/>
      </rPr>
      <t> </t>
    </r>
  </si>
  <si>
    <t>NBVENTURES </t>
  </si>
  <si>
    <r>
      <rPr>
        <b/>
        <sz val="11"/>
        <color rgb="FFFF0000"/>
        <rFont val="Calibri"/>
        <family val="2"/>
        <scheme val="minor"/>
      </rPr>
      <t>WOCKPHARMA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</si>
  <si>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JKIL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</si>
  <si>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TEXINFRA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</si>
  <si>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WELCORP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</si>
  <si>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TEXRAIL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</si>
  <si>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HSIL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</si>
  <si>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TAJGVK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</si>
  <si>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GOACARBON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</si>
  <si>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GREENPLY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</si>
  <si>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TNPETRO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</si>
  <si>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00B050"/>
        <rFont val="Calibri"/>
        <family val="2"/>
        <scheme val="minor"/>
      </rPr>
      <t>PRAKASH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</si>
  <si>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MINDACORP</t>
    </r>
    <r>
      <rPr>
        <sz val="9.75"/>
        <color rgb="FFFF0000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</si>
  <si>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DALMIASUG</t>
    </r>
    <r>
      <rPr>
        <sz val="9.75"/>
        <color rgb="FFFF0000"/>
        <rFont val="Helvetica"/>
        <charset val="134"/>
      </rPr>
      <t> </t>
    </r>
  </si>
  <si>
    <t>BIRLACABLE </t>
  </si>
  <si>
    <r>
      <rPr>
        <b/>
        <sz val="11"/>
        <color rgb="FFFF0000"/>
        <rFont val="Calibri"/>
        <family val="2"/>
        <scheme val="minor"/>
      </rPr>
      <t>MAWANASUG</t>
    </r>
    <r>
      <rPr>
        <sz val="9.75"/>
        <color rgb="FF555555"/>
        <rFont val="Helvetica"/>
        <charset val="134"/>
      </rPr>
      <t> </t>
    </r>
  </si>
  <si>
    <r>
      <rPr>
        <b/>
        <sz val="11"/>
        <color rgb="FFFF0000"/>
        <rFont val="Calibri"/>
        <family val="2"/>
        <scheme val="minor"/>
      </rPr>
      <t>VARROC</t>
    </r>
    <r>
      <rPr>
        <sz val="9.75"/>
        <color rgb="FF555555"/>
        <rFont val="Helvetica"/>
        <charset val="134"/>
      </rPr>
      <t> </t>
    </r>
  </si>
  <si>
    <t>BDL </t>
  </si>
  <si>
    <r>
      <rPr>
        <b/>
        <sz val="11"/>
        <color rgb="FF00B050"/>
        <rFont val="Calibri"/>
        <family val="2"/>
        <scheme val="minor"/>
      </rPr>
      <t>PRICOLLTD</t>
    </r>
    <r>
      <rPr>
        <sz val="9.75"/>
        <color rgb="FF555555"/>
        <rFont val="Helvetica"/>
        <charset val="134"/>
      </rPr>
      <t> </t>
    </r>
  </si>
  <si>
    <t>MOREPENLAB </t>
  </si>
  <si>
    <t>MAWANASUG </t>
  </si>
  <si>
    <t>SHANTIGEAR </t>
  </si>
  <si>
    <t>MAHLIFE </t>
  </si>
  <si>
    <t>AVTNPL </t>
  </si>
  <si>
    <t>TEXRAIL</t>
  </si>
  <si>
    <t>GRAPHITE</t>
  </si>
  <si>
    <t>INDTERRAIN</t>
  </si>
  <si>
    <t>KRBL</t>
  </si>
  <si>
    <t>AVADHSUGAR</t>
  </si>
  <si>
    <t>EP-INVESTOR PACKAGE PERFORMANCE SHEET -2021</t>
  </si>
  <si>
    <t>SATIN</t>
  </si>
  <si>
    <t>GUFICBIO</t>
  </si>
  <si>
    <t>INOXWIND</t>
  </si>
  <si>
    <t>ABCAPITAL</t>
  </si>
  <si>
    <t>SUBEXLTD</t>
  </si>
  <si>
    <t>PRICOLLTD</t>
  </si>
  <si>
    <t>ACE</t>
  </si>
  <si>
    <t>SANGHVIMOV</t>
  </si>
  <si>
    <t>GREENPLY</t>
  </si>
  <si>
    <t>MANINFRA</t>
  </si>
  <si>
    <t>JINDWORLD</t>
  </si>
  <si>
    <t>RVNL</t>
  </si>
  <si>
    <t>PTC</t>
  </si>
  <si>
    <t>DHAMPURSUG</t>
  </si>
  <si>
    <t>EIDPARRY</t>
  </si>
  <si>
    <t>SUBROS</t>
  </si>
  <si>
    <t>NRAIL</t>
  </si>
  <si>
    <t>TIRUMALCHM</t>
  </si>
  <si>
    <t>DLINKINDIA</t>
  </si>
  <si>
    <t>SHANTIGEAR</t>
  </si>
  <si>
    <t>REPCOHOME</t>
  </si>
  <si>
    <t>MAXVIL</t>
  </si>
  <si>
    <t>IDBI</t>
  </si>
  <si>
    <t>KOLTEPATIL</t>
  </si>
  <si>
    <t>ARVSMART</t>
  </si>
  <si>
    <t>GET&amp;D</t>
  </si>
  <si>
    <t>HIRECT</t>
  </si>
  <si>
    <t>JK TYRE</t>
  </si>
  <si>
    <t>JTEKTINDIA</t>
  </si>
  <si>
    <t>JKIL</t>
  </si>
  <si>
    <t>ELECON</t>
  </si>
  <si>
    <t>VINYLINDIA</t>
  </si>
  <si>
    <t>SALZERELEC</t>
  </si>
  <si>
    <t>ABFRL</t>
  </si>
  <si>
    <t>ASTRON</t>
  </si>
  <si>
    <t>YESBANK</t>
  </si>
  <si>
    <t>JAI CORP</t>
  </si>
  <si>
    <t>MHRIL</t>
  </si>
  <si>
    <t>ALEMBICLTD</t>
  </si>
  <si>
    <t>PRECAM</t>
  </si>
  <si>
    <t>SPENCERS</t>
  </si>
  <si>
    <t>SHOPPERSTOP</t>
  </si>
  <si>
    <t>ENGINEERS INDIA</t>
  </si>
  <si>
    <t>ARIES</t>
  </si>
  <si>
    <t>GOKEX</t>
  </si>
  <si>
    <t>ISEC</t>
  </si>
  <si>
    <t>GREAVESOT</t>
  </si>
  <si>
    <t>GRAVITA</t>
  </si>
  <si>
    <t>JMFINANCIL</t>
  </si>
  <si>
    <t>WELSPUNIND</t>
  </si>
  <si>
    <t>NETWORK18</t>
  </si>
  <si>
    <t>SCHNEIDER</t>
  </si>
  <si>
    <t>GOODLUCK</t>
  </si>
  <si>
    <t>PANAMAPET</t>
  </si>
  <si>
    <t>SUMICHEM</t>
  </si>
  <si>
    <t>RALLIS</t>
  </si>
  <si>
    <t>EP-INVESTOR PACKAGE PERFORMANCE SHEET -2020</t>
  </si>
  <si>
    <t>GREEN PLY</t>
  </si>
  <si>
    <t>ALL CARGO</t>
  </si>
  <si>
    <t>BAJAJCON</t>
  </si>
  <si>
    <t>GUJGAS</t>
  </si>
  <si>
    <t>COSMOFILMS</t>
  </si>
  <si>
    <t>DISH TV</t>
  </si>
  <si>
    <t>NBVENTURES</t>
  </si>
  <si>
    <t>MRPL</t>
  </si>
  <si>
    <t>PRESTIGE</t>
  </si>
  <si>
    <t>MAHSEAMLESS</t>
  </si>
  <si>
    <t>SHOPERSTOP</t>
  </si>
  <si>
    <t>THOMASCOOK</t>
  </si>
  <si>
    <t>ASTERDAM</t>
  </si>
  <si>
    <t>JSL</t>
  </si>
  <si>
    <t>JUST DIAL</t>
  </si>
  <si>
    <t>SEQUENT</t>
  </si>
  <si>
    <t>NESCO</t>
  </si>
  <si>
    <t>PFS</t>
  </si>
  <si>
    <t>INDOCO</t>
  </si>
  <si>
    <t>SUNPHARMA</t>
  </si>
  <si>
    <t>CARERATING</t>
  </si>
  <si>
    <t>GPIL</t>
  </si>
  <si>
    <t>MOTHERSUMI</t>
  </si>
  <si>
    <t>ZENSARTECH</t>
  </si>
  <si>
    <t>WaterBase</t>
  </si>
  <si>
    <t>IIFL</t>
  </si>
  <si>
    <t>SANGHIND</t>
  </si>
  <si>
    <t>WOCKPHARMA</t>
  </si>
  <si>
    <t>SUPRAJIT</t>
  </si>
  <si>
    <t>CANBK</t>
  </si>
  <si>
    <t>BAJFINANCE</t>
  </si>
  <si>
    <t>HDFC BANK</t>
  </si>
  <si>
    <t>BPCL</t>
  </si>
  <si>
    <t>BSOFT</t>
  </si>
  <si>
    <t>DAWAAT</t>
  </si>
  <si>
    <t>GET &amp; D</t>
  </si>
  <si>
    <t>TAKE</t>
  </si>
  <si>
    <t>TV18BROADCOST</t>
  </si>
  <si>
    <t>ARVINDFASN</t>
  </si>
  <si>
    <t>IGPL</t>
  </si>
  <si>
    <t>CDSL</t>
  </si>
  <si>
    <t>ERIS</t>
  </si>
  <si>
    <t>CYIENT</t>
  </si>
  <si>
    <t>EP-INVESTOR PACKAGE PERFORMANCE SHEET -2019</t>
  </si>
  <si>
    <t>NATCOPHARM</t>
  </si>
  <si>
    <t>FORCEMOTOR</t>
  </si>
  <si>
    <t>GE T AND D</t>
  </si>
  <si>
    <t>WABAG</t>
  </si>
  <si>
    <t>PURVANKUMAR</t>
  </si>
  <si>
    <t>SPARC</t>
  </si>
  <si>
    <t>ASHOKLEY</t>
  </si>
  <si>
    <t>ALBK</t>
  </si>
  <si>
    <t>RPGLIFE</t>
  </si>
  <si>
    <t>MOTILALOFS</t>
  </si>
  <si>
    <t>LIBERTY SHOE</t>
  </si>
  <si>
    <t>IDEA</t>
  </si>
  <si>
    <t>HIMATSIEDE</t>
  </si>
  <si>
    <t>BALAJITELE </t>
  </si>
  <si>
    <t>BSE LTD</t>
  </si>
  <si>
    <t>BFUTILITY</t>
  </si>
  <si>
    <t>CENTURYTEX</t>
  </si>
  <si>
    <t>MAHLIFE</t>
  </si>
  <si>
    <t>R POWER</t>
  </si>
  <si>
    <t>EP-INVESTOR PACKAGE PERFORMANCE SHEET -2018</t>
  </si>
  <si>
    <t>PC JEWELLERS</t>
  </si>
  <si>
    <t>MARKANS PHARMA</t>
  </si>
  <si>
    <t>MOTILAL OSWAL</t>
  </si>
  <si>
    <t>TV18BROADCAST</t>
  </si>
  <si>
    <t>ADVANZYMES</t>
  </si>
  <si>
    <t>17/09/2018</t>
  </si>
  <si>
    <t>SUZLON</t>
  </si>
  <si>
    <t>NILKAMAL</t>
  </si>
  <si>
    <t>TILAK NAGAR(TI)</t>
  </si>
  <si>
    <t>MCLEODRUSS</t>
  </si>
  <si>
    <t>AJMERA</t>
  </si>
  <si>
    <t>VIVIMEDLAB</t>
  </si>
  <si>
    <t>ASIANTILES</t>
  </si>
  <si>
    <t>GSKCONSUMER</t>
  </si>
  <si>
    <t>DCAL</t>
  </si>
  <si>
    <t>CEAT</t>
  </si>
  <si>
    <t>APOLLOHOSPITAL</t>
  </si>
  <si>
    <t>IDFC</t>
  </si>
  <si>
    <t>SELAN</t>
  </si>
  <si>
    <t>INOXLEISUR</t>
  </si>
  <si>
    <t>BEML</t>
  </si>
  <si>
    <t>KSL</t>
  </si>
  <si>
    <t>EICHER MOTOR</t>
  </si>
  <si>
    <t>TATACOFFEE</t>
  </si>
  <si>
    <t>LIBERTY SHOES</t>
  </si>
  <si>
    <t>PEL</t>
  </si>
  <si>
    <t>BEL</t>
  </si>
  <si>
    <t>MCX</t>
  </si>
  <si>
    <t>KARURVYSYA BANK</t>
  </si>
  <si>
    <t>SHRIRAM PC</t>
  </si>
  <si>
    <t>POLARIS</t>
  </si>
  <si>
    <t>ILANDFSTRANS</t>
  </si>
  <si>
    <t>EP-INVESTOR PACKAGE PERFORMANCE SHEET -2017</t>
  </si>
  <si>
    <t>SSWL</t>
  </si>
  <si>
    <t>ZICOM</t>
  </si>
  <si>
    <t>26/12/2017</t>
  </si>
  <si>
    <t>ENERGYDEV</t>
  </si>
  <si>
    <t>HDIL</t>
  </si>
  <si>
    <t>15/12/2017</t>
  </si>
  <si>
    <t>JETAIRWAYS</t>
  </si>
  <si>
    <t>20/12/2017</t>
  </si>
  <si>
    <t>SHAILPAINT</t>
  </si>
  <si>
    <t>27/11/2017</t>
  </si>
  <si>
    <t>HIGH GROUND</t>
  </si>
  <si>
    <t>28/11/2017</t>
  </si>
  <si>
    <t>24/11/2017</t>
  </si>
  <si>
    <t>DIAPOWER</t>
  </si>
  <si>
    <t>21/11/2017</t>
  </si>
  <si>
    <t>BBL</t>
  </si>
  <si>
    <t>20/11/2017</t>
  </si>
  <si>
    <t>16/11/2017</t>
  </si>
  <si>
    <t>HEIDELBERG</t>
  </si>
  <si>
    <t>17/11/2017</t>
  </si>
  <si>
    <t>13/11/2017</t>
  </si>
  <si>
    <t>SORILINFRA</t>
  </si>
  <si>
    <t>14/11/2017</t>
  </si>
  <si>
    <t>PIIND</t>
  </si>
  <si>
    <t>25-10-2017</t>
  </si>
  <si>
    <t>KOTAK BANK</t>
  </si>
  <si>
    <t>YES BANK</t>
  </si>
  <si>
    <t>25/10/2017</t>
  </si>
  <si>
    <t>GSFC</t>
  </si>
  <si>
    <t>RENUKA</t>
  </si>
  <si>
    <t>ONGC</t>
  </si>
  <si>
    <t>26/09/2017</t>
  </si>
  <si>
    <t>30/08/2017</t>
  </si>
  <si>
    <t>BFUTILITIES</t>
  </si>
  <si>
    <t>14/09/2017</t>
  </si>
  <si>
    <t>24/08/2017</t>
  </si>
  <si>
    <t>LUPIN</t>
  </si>
  <si>
    <t>21/09/2017</t>
  </si>
  <si>
    <t>14/08/2017</t>
  </si>
  <si>
    <t>28/08/2017</t>
  </si>
  <si>
    <t>RTNPOWER</t>
  </si>
  <si>
    <t>SUDARSCHEM</t>
  </si>
  <si>
    <t>PUNJLLYOD</t>
  </si>
  <si>
    <t>IFCI</t>
  </si>
  <si>
    <t>AKSHOPTFBR</t>
  </si>
  <si>
    <t>EQUITAS</t>
  </si>
  <si>
    <t>BFINVEST</t>
  </si>
  <si>
    <t>MUNJAL AUTO</t>
  </si>
  <si>
    <t>DYNAMATECH</t>
  </si>
  <si>
    <t>AXIS BANK</t>
  </si>
  <si>
    <t>RIL</t>
  </si>
  <si>
    <t>ALEMBIC</t>
  </si>
  <si>
    <t>ICICI BANK</t>
  </si>
  <si>
    <t>PHILIP CARBON</t>
  </si>
  <si>
    <t>49-52</t>
  </si>
  <si>
    <t>MAHINDRA &amp; MAHINDRA FINANCE</t>
  </si>
  <si>
    <t>MAHINDRA &amp; MAHINDRA</t>
  </si>
  <si>
    <t>MOSER BAER</t>
  </si>
  <si>
    <t>EMAMI</t>
  </si>
  <si>
    <t>ADLABS</t>
  </si>
  <si>
    <t>EP-INVESTOR PACKAGE PERFORMANCE SHEET -2016</t>
  </si>
  <si>
    <t>SHIVAMAUTO</t>
  </si>
  <si>
    <t>TWL</t>
  </si>
  <si>
    <t>IDEA CELLULAR</t>
  </si>
  <si>
    <t>GEOMETRIC</t>
  </si>
  <si>
    <t>TATAELXSI</t>
  </si>
  <si>
    <t>RSSOFTWARE</t>
  </si>
  <si>
    <t>TATAINVEST</t>
  </si>
  <si>
    <t>ABB</t>
  </si>
  <si>
    <t>HTMEDIA</t>
  </si>
  <si>
    <t>PRISM CEMENT</t>
  </si>
  <si>
    <t>HFCL</t>
  </si>
  <si>
    <t>PRAJIND</t>
  </si>
  <si>
    <t>BALAMINES</t>
  </si>
  <si>
    <t>BANK INDIA</t>
  </si>
  <si>
    <t>SYMPHONY</t>
  </si>
  <si>
    <t>INDOTECH</t>
  </si>
  <si>
    <t>RCOM</t>
  </si>
  <si>
    <t>MEGHMANI ORGANICS</t>
  </si>
  <si>
    <t>WALCHANDNAGAR</t>
  </si>
  <si>
    <t>SIEMENS</t>
  </si>
  <si>
    <t>PRESTIGE ESTATE</t>
  </si>
  <si>
    <t>INDIANBANK</t>
  </si>
  <si>
    <t>HCC</t>
  </si>
  <si>
    <t>HINDALCO</t>
  </si>
  <si>
    <t>EP-INVESTOR PACKAGE PERFORMANCE SHEET -2015</t>
  </si>
  <si>
    <t>ABAN</t>
  </si>
  <si>
    <t>HCIL</t>
  </si>
  <si>
    <t>ELAND</t>
  </si>
  <si>
    <t>NELCAST</t>
  </si>
  <si>
    <t>BHARATFORGE</t>
  </si>
  <si>
    <t>UFLEX</t>
  </si>
  <si>
    <t>STAR</t>
  </si>
  <si>
    <t>ELDERPHARMA</t>
  </si>
  <si>
    <t>BILCARE</t>
  </si>
  <si>
    <t>TORRENT POWER</t>
  </si>
  <si>
    <t>NIIT</t>
  </si>
  <si>
    <t>TV18 BROADCAST</t>
  </si>
  <si>
    <t>ADANIENT</t>
  </si>
  <si>
    <t>GUJARAT FLUOROCHEMICALS LTD</t>
  </si>
  <si>
    <t>TATA STEEL</t>
  </si>
  <si>
    <t>DISHMAN PHARMA</t>
  </si>
  <si>
    <t>PIDILITE INDUSTRIES</t>
  </si>
  <si>
    <t>APOLLO HOSPITALS ENTERPRISES</t>
  </si>
  <si>
    <t>LIC HOUSING FINANCE</t>
  </si>
  <si>
    <t>FERTILISERS AND CHEMICALS TRANAVCORE</t>
  </si>
  <si>
    <t>TEXMACO RAIL AND ENGINEERING</t>
  </si>
  <si>
    <t>Granules India</t>
  </si>
  <si>
    <t>EP-INVESTOR PACKAGE PERFORMANCE SHEET -2014</t>
  </si>
  <si>
    <t>DHFL</t>
  </si>
  <si>
    <t>INDIAN HOTEL</t>
  </si>
  <si>
    <t>SHANTHI GEARS</t>
  </si>
  <si>
    <t>CONTAINER CORPORATION</t>
  </si>
  <si>
    <t>BIRLA CORPORATION</t>
  </si>
  <si>
    <t>JET AIRWAYS</t>
  </si>
  <si>
    <t>BALKRISHNA INDUSTRIES</t>
  </si>
  <si>
    <t>VIDEOCON INDUSTRIES</t>
  </si>
  <si>
    <t>RS SOFTWARE</t>
  </si>
  <si>
    <t>MARICO</t>
  </si>
  <si>
    <t>LG BALAKRISHNAN AND BROTHERS</t>
  </si>
  <si>
    <t>ZENSAR TECHNOLOGIES</t>
  </si>
  <si>
    <t>BBTC</t>
  </si>
  <si>
    <t>MPHASIS</t>
  </si>
  <si>
    <t>GUJARAT GAS</t>
  </si>
  <si>
    <t>HIMATSINGKA SIEDE</t>
  </si>
  <si>
    <t>HIKAL</t>
  </si>
  <si>
    <t>IGARASHI MOTORS</t>
  </si>
  <si>
    <t>MAHINDRA CIE</t>
  </si>
  <si>
    <t>TV TODAY</t>
  </si>
  <si>
    <t>PATEL AIRTEMP</t>
  </si>
  <si>
    <t>TATA METALIKS</t>
  </si>
  <si>
    <t>INDIABULLS HOUSING FINANCE</t>
  </si>
  <si>
    <t>SELAN EXPLORATION</t>
  </si>
  <si>
    <t>WOCKHARDT PHARMA</t>
  </si>
  <si>
    <t>MMTC</t>
  </si>
  <si>
    <t>ANDHRA BANK</t>
  </si>
  <si>
    <t>CUMMINS INDIA</t>
  </si>
  <si>
    <t>BANK OF BARODA</t>
  </si>
  <si>
    <t>CANARA BANK</t>
  </si>
  <si>
    <t>RELIANCE INDUSTRIES</t>
  </si>
  <si>
    <t>M&amp;M</t>
  </si>
  <si>
    <t>EP-INVESTOR PACKAGE PERFORMANCE SHEET -2013</t>
  </si>
  <si>
    <t>BAJAJ-AUTO</t>
  </si>
  <si>
    <t>JSWSTEEL</t>
  </si>
  <si>
    <t>HDFC</t>
  </si>
  <si>
    <t>ASIAN PAINTS</t>
  </si>
  <si>
    <t>COLGATE PALMOLIVE</t>
  </si>
  <si>
    <t>ABIRLANUVO</t>
  </si>
  <si>
    <t>L&amp;T</t>
  </si>
  <si>
    <t>WIPRO</t>
  </si>
  <si>
    <t>BHARTIARTL</t>
  </si>
  <si>
    <t>Tata Steel</t>
  </si>
  <si>
    <t>Tata Motor</t>
  </si>
  <si>
    <t>Chambal Fertilizers</t>
  </si>
  <si>
    <t>CAIRN</t>
  </si>
  <si>
    <t>Tata Global Beverages</t>
  </si>
  <si>
    <t>Dena Bank</t>
  </si>
  <si>
    <t>DLF</t>
  </si>
  <si>
    <t>Bharti Airtel</t>
  </si>
  <si>
    <t>Tata Power</t>
  </si>
  <si>
    <t>NMDC</t>
  </si>
  <si>
    <t>NTPC</t>
  </si>
  <si>
    <t>SREI Infra</t>
  </si>
  <si>
    <t>Hexaware</t>
  </si>
  <si>
    <t>Suzlon</t>
  </si>
  <si>
    <t>Dish Tv</t>
  </si>
  <si>
    <t>Reliance Industries</t>
  </si>
  <si>
    <t>Cairn</t>
  </si>
  <si>
    <t>EP-INVESTOR PACKAGE PERFORMANCE SHEET -2012</t>
  </si>
  <si>
    <t>GITANJALI GEMS</t>
  </si>
  <si>
    <t>AUROBINDO PHARMA</t>
  </si>
  <si>
    <t>TATA POWER</t>
  </si>
  <si>
    <t>DISHTV</t>
  </si>
  <si>
    <t>DENABANK</t>
  </si>
  <si>
    <t>INDIA CEMENTS</t>
  </si>
  <si>
    <t>MANGALAM CEMENTS</t>
  </si>
  <si>
    <t>ACC</t>
  </si>
  <si>
    <t>UNITED SPIRITS</t>
  </si>
  <si>
    <t>EXIDE INDUSTRIES</t>
  </si>
  <si>
    <t>AGC NETWORKS</t>
  </si>
  <si>
    <t>KINGFISHER AIRLINES</t>
  </si>
  <si>
    <t>SINTEX INDUSTRIES</t>
  </si>
  <si>
    <t>kalindee Rail Nirman</t>
  </si>
  <si>
    <t>BHEL</t>
  </si>
  <si>
    <t>TATA MOTORS</t>
  </si>
  <si>
    <t>EP-INVESTOR PACKAGE PERFORMANCE SHEET - 2024</t>
  </si>
  <si>
    <t>Profit / Loss (%)</t>
  </si>
  <si>
    <t>EP-INVESTOR PACKAGE PERFORMANCE SHEET - 2022</t>
  </si>
</sst>
</file>

<file path=xl/styles.xml><?xml version="1.0" encoding="utf-8"?>
<styleSheet xmlns="http://schemas.openxmlformats.org/spreadsheetml/2006/main">
  <numFmts count="3">
    <numFmt numFmtId="166" formatCode="0.0%"/>
    <numFmt numFmtId="167" formatCode="0_ "/>
    <numFmt numFmtId="168" formatCode="0.0"/>
  </numFmts>
  <fonts count="19">
    <font>
      <sz val="11"/>
      <color theme="1"/>
      <name val="Calibri"/>
      <charset val="134"/>
      <scheme val="minor"/>
    </font>
    <font>
      <b/>
      <sz val="14"/>
      <color theme="0"/>
      <name val="Arial"/>
      <family val="2"/>
    </font>
    <font>
      <sz val="14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.75"/>
      <color rgb="FF555555"/>
      <name val="Helvetica"/>
      <charset val="134"/>
    </font>
    <font>
      <sz val="9.75"/>
      <color rgb="FFFF0000"/>
      <name val="Helvetica"/>
      <charset val="134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7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5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15" fontId="5" fillId="0" borderId="8" xfId="0" applyNumberFormat="1" applyFont="1" applyBorder="1"/>
    <xf numFmtId="2" fontId="5" fillId="0" borderId="9" xfId="0" applyNumberFormat="1" applyFont="1" applyBorder="1"/>
    <xf numFmtId="15" fontId="6" fillId="0" borderId="7" xfId="0" applyNumberFormat="1" applyFont="1" applyBorder="1" applyAlignment="1">
      <alignment horizontal="center"/>
    </xf>
    <xf numFmtId="0" fontId="6" fillId="0" borderId="8" xfId="0" applyFont="1" applyBorder="1"/>
    <xf numFmtId="15" fontId="6" fillId="0" borderId="8" xfId="0" applyNumberFormat="1" applyFont="1" applyBorder="1"/>
    <xf numFmtId="2" fontId="6" fillId="0" borderId="9" xfId="0" applyNumberFormat="1" applyFont="1" applyBorder="1"/>
    <xf numFmtId="15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15" fontId="5" fillId="0" borderId="11" xfId="0" applyNumberFormat="1" applyFont="1" applyBorder="1"/>
    <xf numFmtId="2" fontId="5" fillId="0" borderId="12" xfId="0" applyNumberFormat="1" applyFont="1" applyBorder="1"/>
    <xf numFmtId="0" fontId="0" fillId="0" borderId="0" xfId="0" applyAlignment="1">
      <alignment wrapText="1"/>
    </xf>
    <xf numFmtId="2" fontId="0" fillId="0" borderId="0" xfId="0" applyNumberFormat="1"/>
    <xf numFmtId="15" fontId="5" fillId="0" borderId="15" xfId="0" applyNumberFormat="1" applyFont="1" applyBorder="1" applyAlignment="1">
      <alignment horizontal="center"/>
    </xf>
    <xf numFmtId="0" fontId="5" fillId="0" borderId="16" xfId="0" applyFont="1" applyBorder="1"/>
    <xf numFmtId="15" fontId="6" fillId="0" borderId="15" xfId="0" applyNumberFormat="1" applyFont="1" applyBorder="1" applyAlignment="1">
      <alignment horizontal="center"/>
    </xf>
    <xf numFmtId="0" fontId="6" fillId="0" borderId="16" xfId="0" applyFont="1" applyBorder="1"/>
    <xf numFmtId="0" fontId="4" fillId="2" borderId="18" xfId="0" applyFont="1" applyFill="1" applyBorder="1" applyAlignment="1">
      <alignment horizontal="center" vertical="center" wrapText="1"/>
    </xf>
    <xf numFmtId="15" fontId="5" fillId="0" borderId="8" xfId="0" applyNumberFormat="1" applyFont="1" applyBorder="1" applyAlignment="1">
      <alignment horizontal="center"/>
    </xf>
    <xf numFmtId="15" fontId="6" fillId="4" borderId="15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5" fontId="9" fillId="0" borderId="8" xfId="0" applyNumberFormat="1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5" fontId="5" fillId="0" borderId="19" xfId="0" applyNumberFormat="1" applyFont="1" applyBorder="1" applyAlignment="1">
      <alignment horizontal="center"/>
    </xf>
    <xf numFmtId="15" fontId="5" fillId="0" borderId="22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15" fontId="9" fillId="0" borderId="7" xfId="0" applyNumberFormat="1" applyFont="1" applyBorder="1" applyAlignment="1">
      <alignment horizontal="center"/>
    </xf>
    <xf numFmtId="15" fontId="9" fillId="0" borderId="22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166" fontId="8" fillId="3" borderId="2" xfId="1" applyNumberFormat="1" applyFont="1" applyFill="1" applyBorder="1" applyAlignment="1" applyProtection="1">
      <alignment horizontal="center"/>
    </xf>
    <xf numFmtId="166" fontId="8" fillId="3" borderId="3" xfId="1" applyNumberFormat="1" applyFont="1" applyFill="1" applyBorder="1" applyAlignment="1" applyProtection="1">
      <alignment horizontal="center"/>
    </xf>
    <xf numFmtId="0" fontId="5" fillId="0" borderId="16" xfId="0" applyFont="1" applyBorder="1" applyAlignment="1">
      <alignment horizontal="center" vertical="center"/>
    </xf>
    <xf numFmtId="15" fontId="5" fillId="0" borderId="16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15" fontId="5" fillId="0" borderId="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5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6" fontId="8" fillId="3" borderId="2" xfId="1" applyNumberFormat="1" applyFont="1" applyFill="1" applyBorder="1" applyAlignment="1" applyProtection="1">
      <alignment horizontal="center" vertical="center"/>
    </xf>
    <xf numFmtId="166" fontId="8" fillId="3" borderId="3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2" fontId="4" fillId="2" borderId="27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9" fontId="8" fillId="3" borderId="29" xfId="0" applyNumberFormat="1" applyFont="1" applyFill="1" applyBorder="1" applyAlignment="1">
      <alignment horizontal="center"/>
    </xf>
    <xf numFmtId="9" fontId="8" fillId="3" borderId="3" xfId="0" applyNumberFormat="1" applyFont="1" applyFill="1" applyBorder="1" applyAlignment="1">
      <alignment horizontal="center"/>
    </xf>
    <xf numFmtId="10" fontId="8" fillId="3" borderId="18" xfId="1" applyNumberFormat="1" applyFont="1" applyFill="1" applyBorder="1" applyAlignment="1" applyProtection="1">
      <alignment horizontal="center"/>
    </xf>
    <xf numFmtId="10" fontId="8" fillId="3" borderId="14" xfId="1" applyNumberFormat="1" applyFont="1" applyFill="1" applyBorder="1" applyAlignment="1" applyProtection="1">
      <alignment horizontal="center"/>
    </xf>
    <xf numFmtId="0" fontId="7" fillId="2" borderId="28" xfId="0" applyFont="1" applyFill="1" applyBorder="1" applyAlignment="1">
      <alignment horizontal="center" vertical="center"/>
    </xf>
    <xf numFmtId="10" fontId="8" fillId="3" borderId="29" xfId="0" applyNumberFormat="1" applyFont="1" applyFill="1" applyBorder="1" applyAlignment="1">
      <alignment horizontal="center"/>
    </xf>
    <xf numFmtId="10" fontId="8" fillId="3" borderId="3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15" fontId="6" fillId="4" borderId="19" xfId="0" applyNumberFormat="1" applyFont="1" applyFill="1" applyBorder="1" applyAlignment="1">
      <alignment horizontal="center" vertical="center"/>
    </xf>
    <xf numFmtId="2" fontId="6" fillId="4" borderId="17" xfId="0" applyNumberFormat="1" applyFont="1" applyFill="1" applyBorder="1" applyAlignment="1">
      <alignment horizontal="center" vertical="center"/>
    </xf>
    <xf numFmtId="15" fontId="5" fillId="0" borderId="1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5" fontId="6" fillId="0" borderId="19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9" fontId="8" fillId="3" borderId="29" xfId="0" applyNumberFormat="1" applyFont="1" applyFill="1" applyBorder="1" applyAlignment="1">
      <alignment horizontal="center" vertical="center"/>
    </xf>
    <xf numFmtId="9" fontId="8" fillId="3" borderId="3" xfId="0" applyNumberFormat="1" applyFont="1" applyFill="1" applyBorder="1" applyAlignment="1">
      <alignment horizontal="center" vertical="center"/>
    </xf>
    <xf numFmtId="10" fontId="8" fillId="3" borderId="29" xfId="0" applyNumberFormat="1" applyFont="1" applyFill="1" applyBorder="1" applyAlignment="1">
      <alignment horizontal="center" vertical="center"/>
    </xf>
    <xf numFmtId="10" fontId="8" fillId="3" borderId="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5" fontId="6" fillId="0" borderId="8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/>
    </xf>
    <xf numFmtId="2" fontId="4" fillId="2" borderId="27" xfId="0" applyNumberFormat="1" applyFont="1" applyFill="1" applyBorder="1" applyAlignment="1" applyProtection="1">
      <alignment horizontal="center" vertical="center" wrapText="1"/>
    </xf>
    <xf numFmtId="15" fontId="5" fillId="0" borderId="15" xfId="0" applyNumberFormat="1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15" fontId="5" fillId="0" borderId="24" xfId="0" applyNumberFormat="1" applyFont="1" applyBorder="1" applyAlignment="1" applyProtection="1">
      <alignment horizontal="center" vertical="center"/>
    </xf>
    <xf numFmtId="2" fontId="5" fillId="0" borderId="31" xfId="0" applyNumberFormat="1" applyFont="1" applyBorder="1" applyAlignment="1" applyProtection="1">
      <alignment horizontal="center" vertical="center"/>
    </xf>
    <xf numFmtId="0" fontId="11" fillId="0" borderId="0" xfId="0" applyFont="1" applyFill="1" applyProtection="1"/>
    <xf numFmtId="15" fontId="5" fillId="0" borderId="7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5" fontId="10" fillId="0" borderId="25" xfId="0" applyNumberFormat="1" applyFont="1" applyBorder="1" applyAlignment="1" applyProtection="1">
      <alignment horizontal="center" vertical="center"/>
    </xf>
    <xf numFmtId="2" fontId="5" fillId="0" borderId="32" xfId="0" applyNumberFormat="1" applyFont="1" applyBorder="1" applyAlignment="1" applyProtection="1">
      <alignment horizontal="center" vertical="center"/>
    </xf>
    <xf numFmtId="15" fontId="5" fillId="0" borderId="25" xfId="0" applyNumberFormat="1" applyFont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15" fontId="9" fillId="0" borderId="7" xfId="0" applyNumberFormat="1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15" fontId="9" fillId="0" borderId="25" xfId="0" applyNumberFormat="1" applyFont="1" applyBorder="1" applyAlignment="1" applyProtection="1">
      <alignment horizontal="center" vertical="center"/>
    </xf>
    <xf numFmtId="2" fontId="9" fillId="0" borderId="32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Protection="1"/>
    <xf numFmtId="15" fontId="10" fillId="0" borderId="0" xfId="0" applyNumberFormat="1" applyFont="1" applyBorder="1" applyAlignment="1" applyProtection="1">
      <alignment horizontal="center"/>
    </xf>
    <xf numFmtId="15" fontId="13" fillId="0" borderId="0" xfId="0" applyNumberFormat="1" applyFont="1" applyBorder="1" applyAlignment="1" applyProtection="1">
      <alignment horizontal="center"/>
    </xf>
    <xf numFmtId="0" fontId="18" fillId="0" borderId="8" xfId="0" applyFont="1" applyBorder="1" applyAlignment="1" applyProtection="1">
      <alignment horizontal="center" vertical="center"/>
    </xf>
    <xf numFmtId="0" fontId="0" fillId="0" borderId="0" xfId="0" applyBorder="1" applyProtection="1"/>
    <xf numFmtId="10" fontId="0" fillId="0" borderId="0" xfId="1" applyNumberFormat="1" applyFont="1" applyBorder="1" applyProtection="1"/>
    <xf numFmtId="15" fontId="12" fillId="0" borderId="7" xfId="0" applyNumberFormat="1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15" fontId="12" fillId="0" borderId="25" xfId="0" applyNumberFormat="1" applyFont="1" applyBorder="1" applyAlignment="1" applyProtection="1">
      <alignment horizontal="center" vertical="center"/>
    </xf>
    <xf numFmtId="2" fontId="12" fillId="0" borderId="32" xfId="0" applyNumberFormat="1" applyFont="1" applyBorder="1" applyAlignment="1" applyProtection="1">
      <alignment horizontal="center" vertical="center"/>
    </xf>
    <xf numFmtId="10" fontId="0" fillId="0" borderId="0" xfId="1" applyNumberFormat="1" applyFont="1" applyProtection="1"/>
    <xf numFmtId="0" fontId="8" fillId="0" borderId="8" xfId="0" applyFont="1" applyBorder="1" applyAlignment="1" applyProtection="1">
      <alignment horizontal="center" vertical="center"/>
    </xf>
    <xf numFmtId="2" fontId="9" fillId="0" borderId="0" xfId="0" applyNumberFormat="1" applyFont="1" applyAlignment="1" applyProtection="1">
      <alignment horizontal="center"/>
    </xf>
    <xf numFmtId="15" fontId="5" fillId="0" borderId="10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15" fontId="5" fillId="0" borderId="30" xfId="0" applyNumberFormat="1" applyFont="1" applyBorder="1" applyAlignment="1" applyProtection="1">
      <alignment horizontal="center" vertical="center"/>
    </xf>
    <xf numFmtId="2" fontId="5" fillId="0" borderId="33" xfId="0" applyNumberFormat="1" applyFont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 wrapText="1"/>
    </xf>
    <xf numFmtId="15" fontId="5" fillId="0" borderId="7" xfId="0" applyNumberFormat="1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15" fontId="5" fillId="0" borderId="8" xfId="0" applyNumberFormat="1" applyFont="1" applyBorder="1" applyAlignment="1" applyProtection="1">
      <alignment horizontal="center"/>
    </xf>
    <xf numFmtId="2" fontId="5" fillId="0" borderId="9" xfId="0" applyNumberFormat="1" applyFont="1" applyBorder="1" applyAlignment="1" applyProtection="1">
      <alignment horizontal="center"/>
    </xf>
    <xf numFmtId="15" fontId="12" fillId="0" borderId="7" xfId="0" applyNumberFormat="1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15" fontId="12" fillId="0" borderId="8" xfId="0" applyNumberFormat="1" applyFont="1" applyBorder="1" applyAlignment="1" applyProtection="1">
      <alignment horizontal="center"/>
    </xf>
    <xf numFmtId="2" fontId="12" fillId="0" borderId="9" xfId="0" applyNumberFormat="1" applyFont="1" applyBorder="1" applyAlignment="1" applyProtection="1">
      <alignment horizontal="center"/>
    </xf>
    <xf numFmtId="15" fontId="9" fillId="0" borderId="7" xfId="0" applyNumberFormat="1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15" fontId="9" fillId="0" borderId="8" xfId="0" applyNumberFormat="1" applyFont="1" applyBorder="1" applyAlignment="1" applyProtection="1">
      <alignment horizontal="center"/>
    </xf>
    <xf numFmtId="2" fontId="9" fillId="0" borderId="9" xfId="0" applyNumberFormat="1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2" fontId="5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15" fontId="5" fillId="0" borderId="15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14" fontId="5" fillId="0" borderId="7" xfId="0" applyNumberFormat="1" applyFont="1" applyBorder="1" applyAlignment="1" applyProtection="1">
      <alignment horizontal="center"/>
    </xf>
    <xf numFmtId="15" fontId="9" fillId="0" borderId="10" xfId="0" applyNumberFormat="1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</xf>
    <xf numFmtId="15" fontId="9" fillId="0" borderId="11" xfId="0" applyNumberFormat="1" applyFont="1" applyBorder="1" applyAlignment="1" applyProtection="1">
      <alignment horizontal="center"/>
    </xf>
    <xf numFmtId="2" fontId="9" fillId="0" borderId="12" xfId="0" applyNumberFormat="1" applyFont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9" fontId="8" fillId="0" borderId="0" xfId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2" fontId="0" fillId="0" borderId="0" xfId="0" applyNumberForma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/>
    <xf numFmtId="2" fontId="4" fillId="2" borderId="14" xfId="0" applyNumberFormat="1" applyFont="1" applyFill="1" applyBorder="1" applyAlignment="1" applyProtection="1">
      <alignment horizontal="center" vertical="center" wrapText="1"/>
    </xf>
    <xf numFmtId="15" fontId="5" fillId="0" borderId="4" xfId="0" applyNumberFormat="1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15" fontId="5" fillId="0" borderId="5" xfId="0" applyNumberFormat="1" applyFont="1" applyBorder="1" applyAlignment="1" applyProtection="1">
      <alignment horizontal="center"/>
    </xf>
    <xf numFmtId="2" fontId="5" fillId="0" borderId="6" xfId="0" applyNumberFormat="1" applyFont="1" applyBorder="1" applyAlignment="1" applyProtection="1">
      <alignment horizontal="center"/>
    </xf>
    <xf numFmtId="1" fontId="5" fillId="0" borderId="8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8" xfId="0" applyNumberFormat="1" applyFont="1" applyBorder="1" applyAlignment="1" applyProtection="1">
      <alignment horizontal="center"/>
    </xf>
    <xf numFmtId="168" fontId="9" fillId="0" borderId="8" xfId="0" applyNumberFormat="1" applyFont="1" applyBorder="1" applyAlignment="1" applyProtection="1">
      <alignment horizontal="center"/>
    </xf>
    <xf numFmtId="167" fontId="9" fillId="0" borderId="8" xfId="0" applyNumberFormat="1" applyFont="1" applyBorder="1" applyAlignment="1" applyProtection="1">
      <alignment horizontal="center"/>
    </xf>
    <xf numFmtId="1" fontId="9" fillId="0" borderId="8" xfId="0" applyNumberFormat="1" applyFont="1" applyBorder="1" applyAlignment="1" applyProtection="1">
      <alignment horizontal="center"/>
    </xf>
    <xf numFmtId="1" fontId="12" fillId="0" borderId="8" xfId="0" applyNumberFormat="1" applyFont="1" applyBorder="1" applyAlignment="1" applyProtection="1">
      <alignment horizontal="center"/>
    </xf>
    <xf numFmtId="167" fontId="12" fillId="0" borderId="8" xfId="0" applyNumberFormat="1" applyFont="1" applyBorder="1" applyAlignment="1" applyProtection="1">
      <alignment horizontal="center"/>
    </xf>
    <xf numFmtId="2" fontId="9" fillId="0" borderId="8" xfId="0" applyNumberFormat="1" applyFont="1" applyBorder="1" applyAlignment="1" applyProtection="1">
      <alignment horizontal="center"/>
    </xf>
    <xf numFmtId="1" fontId="5" fillId="0" borderId="26" xfId="0" applyNumberFormat="1" applyFont="1" applyBorder="1" applyAlignment="1" applyProtection="1">
      <alignment horizontal="center"/>
    </xf>
    <xf numFmtId="167" fontId="5" fillId="0" borderId="26" xfId="0" applyNumberFormat="1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horizontal="center"/>
    </xf>
    <xf numFmtId="2" fontId="9" fillId="0" borderId="11" xfId="0" applyNumberFormat="1" applyFont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66" fontId="8" fillId="3" borderId="29" xfId="1" applyNumberFormat="1" applyFont="1" applyFill="1" applyBorder="1" applyAlignment="1" applyProtection="1">
      <alignment horizontal="center"/>
    </xf>
    <xf numFmtId="166" fontId="0" fillId="0" borderId="0" xfId="1" applyNumberFormat="1" applyFont="1" applyBorder="1" applyAlignment="1" applyProtection="1">
      <alignment horizontal="center"/>
    </xf>
    <xf numFmtId="2" fontId="4" fillId="2" borderId="34" xfId="0" applyNumberFormat="1" applyFont="1" applyFill="1" applyBorder="1" applyAlignment="1" applyProtection="1">
      <alignment horizontal="center" vertical="center" wrapText="1"/>
    </xf>
    <xf numFmtId="166" fontId="5" fillId="0" borderId="6" xfId="1" applyNumberFormat="1" applyFont="1" applyFill="1" applyBorder="1" applyAlignment="1" applyProtection="1">
      <alignment horizontal="center"/>
    </xf>
    <xf numFmtId="166" fontId="5" fillId="0" borderId="17" xfId="1" applyNumberFormat="1" applyFont="1" applyFill="1" applyBorder="1" applyAlignment="1" applyProtection="1">
      <alignment horizontal="center"/>
    </xf>
    <xf numFmtId="166" fontId="9" fillId="0" borderId="9" xfId="1" applyNumberFormat="1" applyFont="1" applyFill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15" fontId="5" fillId="0" borderId="16" xfId="0" applyNumberFormat="1" applyFont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</xf>
    <xf numFmtId="15" fontId="5" fillId="0" borderId="23" xfId="0" applyNumberFormat="1" applyFont="1" applyBorder="1" applyAlignment="1" applyProtection="1">
      <alignment horizontal="center"/>
    </xf>
    <xf numFmtId="15" fontId="9" fillId="0" borderId="23" xfId="0" applyNumberFormat="1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5" fontId="5" fillId="0" borderId="10" xfId="0" applyNumberFormat="1" applyFont="1" applyBorder="1" applyAlignment="1" applyProtection="1">
      <alignment horizontal="center"/>
    </xf>
    <xf numFmtId="2" fontId="5" fillId="0" borderId="11" xfId="0" applyNumberFormat="1" applyFont="1" applyBorder="1" applyAlignment="1" applyProtection="1">
      <alignment horizontal="center" vertical="center"/>
    </xf>
    <xf numFmtId="2" fontId="5" fillId="0" borderId="11" xfId="0" applyNumberFormat="1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15" fontId="5" fillId="0" borderId="11" xfId="0" applyNumberFormat="1" applyFont="1" applyBorder="1" applyAlignment="1" applyProtection="1">
      <alignment horizontal="center"/>
    </xf>
    <xf numFmtId="166" fontId="5" fillId="0" borderId="12" xfId="1" applyNumberFormat="1" applyFont="1" applyFill="1" applyBorder="1" applyAlignment="1" applyProtection="1">
      <alignment horizontal="center"/>
    </xf>
    <xf numFmtId="15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0" fontId="7" fillId="2" borderId="28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66" fontId="0" fillId="0" borderId="0" xfId="1" applyNumberFormat="1" applyFont="1" applyProtection="1"/>
    <xf numFmtId="0" fontId="8" fillId="0" borderId="0" xfId="0" applyFont="1" applyAlignment="1" applyProtection="1">
      <alignment horizontal="center"/>
    </xf>
    <xf numFmtId="166" fontId="0" fillId="0" borderId="0" xfId="1" applyNumberFormat="1" applyFont="1" applyAlignment="1" applyProtection="1">
      <alignment horizontal="center"/>
    </xf>
    <xf numFmtId="0" fontId="5" fillId="0" borderId="5" xfId="0" applyFont="1" applyBorder="1" applyProtection="1"/>
    <xf numFmtId="0" fontId="9" fillId="0" borderId="8" xfId="0" applyFont="1" applyBorder="1" applyProtection="1"/>
    <xf numFmtId="0" fontId="5" fillId="0" borderId="8" xfId="0" applyFont="1" applyBorder="1" applyProtection="1"/>
    <xf numFmtId="0" fontId="5" fillId="0" borderId="11" xfId="0" applyFont="1" applyBorder="1" applyProtection="1"/>
    <xf numFmtId="2" fontId="5" fillId="0" borderId="12" xfId="0" applyNumberFormat="1" applyFont="1" applyBorder="1" applyAlignment="1" applyProtection="1">
      <alignment horizontal="center"/>
    </xf>
    <xf numFmtId="0" fontId="7" fillId="2" borderId="28" xfId="0" applyFont="1" applyFill="1" applyBorder="1" applyAlignment="1" applyProtection="1">
      <alignment horizontal="center"/>
    </xf>
    <xf numFmtId="10" fontId="8" fillId="3" borderId="29" xfId="0" applyNumberFormat="1" applyFont="1" applyFill="1" applyBorder="1" applyAlignment="1" applyProtection="1">
      <alignment horizontal="center"/>
    </xf>
    <xf numFmtId="10" fontId="8" fillId="3" borderId="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2" fontId="5" fillId="0" borderId="17" xfId="0" applyNumberFormat="1" applyFont="1" applyBorder="1" applyAlignment="1" applyProtection="1">
      <alignment horizontal="center"/>
    </xf>
    <xf numFmtId="2" fontId="9" fillId="0" borderId="17" xfId="0" applyNumberFormat="1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 wrapText="1"/>
    </xf>
    <xf numFmtId="0" fontId="9" fillId="0" borderId="11" xfId="0" applyFont="1" applyBorder="1" applyProtection="1"/>
    <xf numFmtId="166" fontId="8" fillId="3" borderId="29" xfId="0" applyNumberFormat="1" applyFont="1" applyFill="1" applyBorder="1" applyAlignment="1" applyProtection="1">
      <alignment horizontal="center"/>
    </xf>
    <xf numFmtId="166" fontId="8" fillId="3" borderId="3" xfId="0" applyNumberFormat="1" applyFont="1" applyFill="1" applyBorder="1" applyAlignment="1" applyProtection="1">
      <alignment horizontal="center"/>
    </xf>
    <xf numFmtId="0" fontId="10" fillId="0" borderId="0" xfId="0" applyFont="1" applyProtection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2" fontId="4" fillId="2" borderId="6" xfId="0" applyNumberFormat="1" applyFont="1" applyFill="1" applyBorder="1" applyAlignment="1" applyProtection="1">
      <alignment horizontal="center" vertical="center"/>
    </xf>
    <xf numFmtId="15" fontId="5" fillId="0" borderId="8" xfId="0" applyNumberFormat="1" applyFont="1" applyBorder="1" applyAlignment="1" applyProtection="1">
      <alignment horizontal="center" vertical="center"/>
    </xf>
    <xf numFmtId="2" fontId="5" fillId="0" borderId="9" xfId="0" applyNumberFormat="1" applyFont="1" applyBorder="1" applyAlignment="1" applyProtection="1">
      <alignment horizontal="center" vertical="center"/>
    </xf>
    <xf numFmtId="0" fontId="5" fillId="0" borderId="16" xfId="0" applyFont="1" applyBorder="1" applyProtection="1"/>
    <xf numFmtId="0" fontId="5" fillId="0" borderId="16" xfId="0" applyFont="1" applyBorder="1" applyAlignment="1" applyProtection="1">
      <alignment horizontal="center" vertical="center" wrapText="1"/>
    </xf>
    <xf numFmtId="15" fontId="5" fillId="0" borderId="16" xfId="0" applyNumberFormat="1" applyFont="1" applyBorder="1" applyAlignment="1" applyProtection="1">
      <alignment horizontal="center" vertical="center"/>
    </xf>
    <xf numFmtId="2" fontId="5" fillId="0" borderId="17" xfId="0" applyNumberFormat="1" applyFont="1" applyBorder="1" applyAlignment="1" applyProtection="1">
      <alignment horizontal="center" vertical="center"/>
    </xf>
    <xf numFmtId="15" fontId="6" fillId="0" borderId="15" xfId="0" applyNumberFormat="1" applyFont="1" applyBorder="1" applyAlignment="1" applyProtection="1">
      <alignment horizontal="center"/>
    </xf>
    <xf numFmtId="0" fontId="6" fillId="0" borderId="16" xfId="0" applyFont="1" applyBorder="1" applyProtection="1"/>
    <xf numFmtId="0" fontId="6" fillId="0" borderId="16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15" fontId="6" fillId="0" borderId="16" xfId="0" applyNumberFormat="1" applyFont="1" applyBorder="1" applyAlignment="1" applyProtection="1">
      <alignment horizontal="center" vertical="center"/>
    </xf>
    <xf numFmtId="2" fontId="6" fillId="0" borderId="9" xfId="0" applyNumberFormat="1" applyFont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10" fontId="8" fillId="3" borderId="29" xfId="0" applyNumberFormat="1" applyFont="1" applyFill="1" applyBorder="1" applyAlignment="1" applyProtection="1">
      <alignment horizontal="center" vertical="center"/>
    </xf>
    <xf numFmtId="10" fontId="8" fillId="3" borderId="3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/>
  <colors>
    <mruColors>
      <color rgb="FFFF00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6"/>
  <sheetViews>
    <sheetView tabSelected="1" workbookViewId="0">
      <selection activeCell="K11" sqref="K11"/>
    </sheetView>
  </sheetViews>
  <sheetFormatPr defaultRowHeight="15"/>
  <cols>
    <col min="1" max="1" width="11.5703125" style="105" bestFit="1" customWidth="1"/>
    <col min="2" max="2" width="25.5703125" style="105" bestFit="1" customWidth="1"/>
    <col min="3" max="3" width="11" style="105" bestFit="1" customWidth="1"/>
    <col min="4" max="4" width="7.7109375" style="105" bestFit="1" customWidth="1"/>
    <col min="5" max="5" width="12.42578125" style="105" bestFit="1" customWidth="1"/>
    <col min="6" max="6" width="14.85546875" style="105" bestFit="1" customWidth="1"/>
    <col min="7" max="7" width="10.85546875" style="105" customWidth="1"/>
    <col min="8" max="16384" width="9.140625" style="103"/>
  </cols>
  <sheetData>
    <row r="1" spans="1:11" s="103" customFormat="1" ht="18.75" thickBot="1">
      <c r="A1" s="100" t="s">
        <v>543</v>
      </c>
      <c r="B1" s="101"/>
      <c r="C1" s="101"/>
      <c r="D1" s="101"/>
      <c r="E1" s="101"/>
      <c r="F1" s="101"/>
      <c r="G1" s="102"/>
    </row>
    <row r="2" spans="1:11" s="103" customFormat="1" ht="15.75" thickBot="1">
      <c r="A2" s="104"/>
      <c r="B2" s="105"/>
      <c r="C2" s="105"/>
      <c r="D2" s="105"/>
      <c r="E2" s="105"/>
      <c r="F2" s="105"/>
      <c r="G2" s="105"/>
    </row>
    <row r="3" spans="1:11" s="103" customFormat="1" ht="45.75" thickBot="1">
      <c r="A3" s="106" t="s">
        <v>1</v>
      </c>
      <c r="B3" s="107" t="s">
        <v>2</v>
      </c>
      <c r="C3" s="107" t="s">
        <v>3</v>
      </c>
      <c r="D3" s="107" t="s">
        <v>4</v>
      </c>
      <c r="E3" s="108" t="s">
        <v>5</v>
      </c>
      <c r="F3" s="109" t="s">
        <v>6</v>
      </c>
      <c r="G3" s="110" t="s">
        <v>544</v>
      </c>
    </row>
    <row r="4" spans="1:11" s="115" customFormat="1">
      <c r="A4" s="111">
        <v>45580</v>
      </c>
      <c r="B4" s="112" t="s">
        <v>8</v>
      </c>
      <c r="C4" s="112">
        <v>225.5</v>
      </c>
      <c r="D4" s="112">
        <v>253</v>
      </c>
      <c r="E4" s="112">
        <v>253</v>
      </c>
      <c r="F4" s="113">
        <v>45589</v>
      </c>
      <c r="G4" s="114">
        <f t="shared" ref="G4:G67" si="0">((E4-C4)/C4*100)</f>
        <v>12.195121951219512</v>
      </c>
    </row>
    <row r="5" spans="1:11" s="115" customFormat="1">
      <c r="A5" s="116">
        <v>45574</v>
      </c>
      <c r="B5" s="117" t="s">
        <v>9</v>
      </c>
      <c r="C5" s="117">
        <v>220</v>
      </c>
      <c r="D5" s="117">
        <v>245</v>
      </c>
      <c r="E5" s="117">
        <v>233</v>
      </c>
      <c r="F5" s="118">
        <v>45579</v>
      </c>
      <c r="G5" s="119">
        <f t="shared" si="0"/>
        <v>5.9090909090909092</v>
      </c>
    </row>
    <row r="6" spans="1:11" s="115" customFormat="1">
      <c r="A6" s="116">
        <v>45560</v>
      </c>
      <c r="B6" s="117" t="s">
        <v>10</v>
      </c>
      <c r="C6" s="117">
        <v>217</v>
      </c>
      <c r="D6" s="117">
        <v>244</v>
      </c>
      <c r="E6" s="117">
        <v>230</v>
      </c>
      <c r="F6" s="120">
        <v>45565</v>
      </c>
      <c r="G6" s="119">
        <f t="shared" si="0"/>
        <v>5.9907834101382482</v>
      </c>
    </row>
    <row r="7" spans="1:11" s="115" customFormat="1">
      <c r="A7" s="116">
        <v>45558</v>
      </c>
      <c r="B7" s="117" t="s">
        <v>11</v>
      </c>
      <c r="C7" s="117">
        <v>465</v>
      </c>
      <c r="D7" s="117">
        <v>530</v>
      </c>
      <c r="E7" s="117">
        <v>492.8</v>
      </c>
      <c r="F7" s="120">
        <v>45559</v>
      </c>
      <c r="G7" s="119">
        <f t="shared" si="0"/>
        <v>5.9784946236559167</v>
      </c>
    </row>
    <row r="8" spans="1:11" s="115" customFormat="1">
      <c r="A8" s="116">
        <v>45553</v>
      </c>
      <c r="B8" s="117" t="s">
        <v>12</v>
      </c>
      <c r="C8" s="117">
        <v>337</v>
      </c>
      <c r="D8" s="117">
        <v>378</v>
      </c>
      <c r="E8" s="121">
        <v>354</v>
      </c>
      <c r="F8" s="120">
        <v>45555</v>
      </c>
      <c r="G8" s="119">
        <f t="shared" si="0"/>
        <v>5.0445103857566762</v>
      </c>
    </row>
    <row r="9" spans="1:11" s="115" customFormat="1">
      <c r="A9" s="122">
        <v>45548</v>
      </c>
      <c r="B9" s="123" t="s">
        <v>13</v>
      </c>
      <c r="C9" s="123">
        <v>86</v>
      </c>
      <c r="D9" s="123">
        <v>96</v>
      </c>
      <c r="E9" s="123">
        <v>77.3</v>
      </c>
      <c r="F9" s="124">
        <v>45572</v>
      </c>
      <c r="G9" s="125">
        <f t="shared" si="0"/>
        <v>-10.116279069767446</v>
      </c>
    </row>
    <row r="10" spans="1:11" s="115" customFormat="1">
      <c r="A10" s="122">
        <v>45537</v>
      </c>
      <c r="B10" s="123" t="s">
        <v>14</v>
      </c>
      <c r="C10" s="123">
        <v>174</v>
      </c>
      <c r="D10" s="123">
        <v>194</v>
      </c>
      <c r="E10" s="123">
        <v>156.9</v>
      </c>
      <c r="F10" s="124">
        <v>45546</v>
      </c>
      <c r="G10" s="125">
        <f t="shared" si="0"/>
        <v>-9.827586206896548</v>
      </c>
    </row>
    <row r="11" spans="1:11" s="115" customFormat="1">
      <c r="A11" s="116">
        <v>45530</v>
      </c>
      <c r="B11" s="117" t="s">
        <v>15</v>
      </c>
      <c r="C11" s="117">
        <v>276</v>
      </c>
      <c r="D11" s="117">
        <v>310</v>
      </c>
      <c r="E11" s="121">
        <v>292.8</v>
      </c>
      <c r="F11" s="120">
        <v>45533</v>
      </c>
      <c r="G11" s="119">
        <f t="shared" si="0"/>
        <v>6.0869565217391353</v>
      </c>
    </row>
    <row r="12" spans="1:11" s="115" customFormat="1">
      <c r="A12" s="116">
        <v>45527</v>
      </c>
      <c r="B12" s="117" t="s">
        <v>16</v>
      </c>
      <c r="C12" s="117">
        <v>178</v>
      </c>
      <c r="D12" s="117">
        <v>198.5</v>
      </c>
      <c r="E12" s="121">
        <v>188.5</v>
      </c>
      <c r="F12" s="120">
        <v>45551</v>
      </c>
      <c r="G12" s="119">
        <f t="shared" si="0"/>
        <v>5.8988764044943816</v>
      </c>
    </row>
    <row r="13" spans="1:11" s="115" customFormat="1">
      <c r="A13" s="116">
        <v>45526</v>
      </c>
      <c r="B13" s="117" t="s">
        <v>17</v>
      </c>
      <c r="C13" s="117">
        <v>70</v>
      </c>
      <c r="D13" s="117">
        <v>78.8</v>
      </c>
      <c r="E13" s="117">
        <v>74.3</v>
      </c>
      <c r="F13" s="120">
        <v>45527</v>
      </c>
      <c r="G13" s="119">
        <f t="shared" si="0"/>
        <v>6.1428571428571388</v>
      </c>
    </row>
    <row r="14" spans="1:11" s="115" customFormat="1">
      <c r="A14" s="116">
        <v>45525</v>
      </c>
      <c r="B14" s="117" t="s">
        <v>18</v>
      </c>
      <c r="C14" s="117">
        <v>127</v>
      </c>
      <c r="D14" s="117">
        <v>142</v>
      </c>
      <c r="E14" s="117">
        <v>134.69999999999999</v>
      </c>
      <c r="F14" s="120">
        <v>45526</v>
      </c>
      <c r="G14" s="119">
        <f t="shared" si="0"/>
        <v>6.062992125984243</v>
      </c>
      <c r="H14" s="126"/>
      <c r="I14" s="126"/>
      <c r="J14" s="126"/>
      <c r="K14" s="126"/>
    </row>
    <row r="15" spans="1:11" s="115" customFormat="1">
      <c r="A15" s="116">
        <v>45524</v>
      </c>
      <c r="B15" s="117" t="s">
        <v>19</v>
      </c>
      <c r="C15" s="117">
        <v>160</v>
      </c>
      <c r="D15" s="117">
        <v>178</v>
      </c>
      <c r="E15" s="117">
        <v>178</v>
      </c>
      <c r="F15" s="120">
        <v>45530</v>
      </c>
      <c r="G15" s="119">
        <f t="shared" si="0"/>
        <v>11.25</v>
      </c>
      <c r="H15" s="126"/>
      <c r="I15" s="127"/>
      <c r="J15" s="126"/>
      <c r="K15" s="126"/>
    </row>
    <row r="16" spans="1:11" s="115" customFormat="1">
      <c r="A16" s="116">
        <v>45520</v>
      </c>
      <c r="B16" s="117" t="s">
        <v>20</v>
      </c>
      <c r="C16" s="117">
        <v>216.5</v>
      </c>
      <c r="D16" s="117">
        <v>244</v>
      </c>
      <c r="E16" s="117">
        <v>244</v>
      </c>
      <c r="F16" s="120">
        <v>45530</v>
      </c>
      <c r="G16" s="119">
        <f t="shared" si="0"/>
        <v>12.702078521939955</v>
      </c>
      <c r="H16" s="126"/>
      <c r="I16" s="127"/>
      <c r="J16" s="126"/>
      <c r="K16" s="126"/>
    </row>
    <row r="17" spans="1:11" s="115" customFormat="1">
      <c r="A17" s="122">
        <v>45512</v>
      </c>
      <c r="B17" s="123" t="s">
        <v>21</v>
      </c>
      <c r="C17" s="123">
        <v>402</v>
      </c>
      <c r="D17" s="123">
        <v>450</v>
      </c>
      <c r="E17" s="123">
        <v>361.8</v>
      </c>
      <c r="F17" s="124">
        <v>45516</v>
      </c>
      <c r="G17" s="125">
        <f t="shared" si="0"/>
        <v>-9.9999999999999982</v>
      </c>
      <c r="H17" s="126"/>
      <c r="I17" s="126"/>
      <c r="J17" s="126"/>
      <c r="K17" s="126"/>
    </row>
    <row r="18" spans="1:11" s="115" customFormat="1">
      <c r="A18" s="122">
        <v>45510</v>
      </c>
      <c r="B18" s="123" t="s">
        <v>22</v>
      </c>
      <c r="C18" s="123">
        <v>265</v>
      </c>
      <c r="D18" s="123">
        <v>297</v>
      </c>
      <c r="E18" s="123">
        <v>238.3</v>
      </c>
      <c r="F18" s="124">
        <v>45512</v>
      </c>
      <c r="G18" s="125">
        <f t="shared" si="0"/>
        <v>-10.075471698113203</v>
      </c>
      <c r="H18" s="126"/>
      <c r="I18" s="126"/>
      <c r="J18" s="126"/>
      <c r="K18" s="126"/>
    </row>
    <row r="19" spans="1:11" s="115" customFormat="1">
      <c r="A19" s="122">
        <v>45504</v>
      </c>
      <c r="B19" s="123" t="s">
        <v>23</v>
      </c>
      <c r="C19" s="123">
        <v>324</v>
      </c>
      <c r="D19" s="123">
        <v>363.5</v>
      </c>
      <c r="E19" s="123">
        <v>291.89999999999998</v>
      </c>
      <c r="F19" s="124">
        <v>45510</v>
      </c>
      <c r="G19" s="125">
        <f t="shared" si="0"/>
        <v>-9.9074074074074154</v>
      </c>
      <c r="H19" s="126"/>
      <c r="I19" s="126"/>
      <c r="J19" s="126"/>
      <c r="K19" s="126"/>
    </row>
    <row r="20" spans="1:11" s="115" customFormat="1">
      <c r="A20" s="116">
        <v>45488</v>
      </c>
      <c r="B20" s="117" t="s">
        <v>24</v>
      </c>
      <c r="C20" s="117">
        <v>464</v>
      </c>
      <c r="D20" s="117">
        <v>519</v>
      </c>
      <c r="E20" s="117">
        <v>519</v>
      </c>
      <c r="F20" s="120">
        <v>45491</v>
      </c>
      <c r="G20" s="119">
        <f t="shared" si="0"/>
        <v>11.853448275862069</v>
      </c>
      <c r="H20" s="126"/>
      <c r="I20" s="126"/>
      <c r="J20" s="128"/>
      <c r="K20" s="126"/>
    </row>
    <row r="21" spans="1:11" s="115" customFormat="1">
      <c r="A21" s="122">
        <v>45488</v>
      </c>
      <c r="B21" s="129" t="s">
        <v>25</v>
      </c>
      <c r="C21" s="117">
        <v>151</v>
      </c>
      <c r="D21" s="117">
        <v>161.80000000000001</v>
      </c>
      <c r="E21" s="117">
        <v>135.30000000000001</v>
      </c>
      <c r="F21" s="120">
        <v>45496</v>
      </c>
      <c r="G21" s="125">
        <f t="shared" si="0"/>
        <v>-10.397350993377476</v>
      </c>
      <c r="H21" s="126"/>
      <c r="I21" s="126"/>
      <c r="J21" s="126"/>
      <c r="K21" s="126"/>
    </row>
    <row r="22" spans="1:11" s="103" customFormat="1">
      <c r="A22" s="122">
        <v>45481</v>
      </c>
      <c r="B22" s="123" t="s">
        <v>26</v>
      </c>
      <c r="C22" s="123">
        <v>224.5</v>
      </c>
      <c r="D22" s="123">
        <v>250</v>
      </c>
      <c r="E22" s="123">
        <v>202.9</v>
      </c>
      <c r="F22" s="124">
        <v>45483</v>
      </c>
      <c r="G22" s="125">
        <f t="shared" si="0"/>
        <v>-9.6213808463251649</v>
      </c>
      <c r="H22" s="130"/>
      <c r="I22" s="130"/>
      <c r="J22" s="130"/>
      <c r="K22" s="130"/>
    </row>
    <row r="23" spans="1:11" s="103" customFormat="1">
      <c r="A23" s="116">
        <v>45475</v>
      </c>
      <c r="B23" s="117" t="s">
        <v>27</v>
      </c>
      <c r="C23" s="117">
        <v>130</v>
      </c>
      <c r="D23" s="117">
        <v>145.69999999999999</v>
      </c>
      <c r="E23" s="117">
        <v>145.69999999999999</v>
      </c>
      <c r="F23" s="120">
        <v>45484</v>
      </c>
      <c r="G23" s="119">
        <f t="shared" si="0"/>
        <v>12.076923076923068</v>
      </c>
      <c r="H23" s="130"/>
      <c r="I23" s="130"/>
      <c r="J23" s="128"/>
      <c r="K23" s="130"/>
    </row>
    <row r="24" spans="1:11" s="103" customFormat="1">
      <c r="A24" s="122">
        <v>45463</v>
      </c>
      <c r="B24" s="123" t="s">
        <v>28</v>
      </c>
      <c r="C24" s="123">
        <v>176</v>
      </c>
      <c r="D24" s="123">
        <v>196.8</v>
      </c>
      <c r="E24" s="123">
        <v>172</v>
      </c>
      <c r="F24" s="124">
        <v>45475</v>
      </c>
      <c r="G24" s="125">
        <f t="shared" si="0"/>
        <v>-2.2727272727272729</v>
      </c>
      <c r="H24" s="130"/>
      <c r="I24" s="130"/>
      <c r="J24" s="130"/>
      <c r="K24" s="130"/>
    </row>
    <row r="25" spans="1:11" s="103" customFormat="1">
      <c r="A25" s="116">
        <v>45457</v>
      </c>
      <c r="B25" s="117" t="s">
        <v>29</v>
      </c>
      <c r="C25" s="117">
        <v>137</v>
      </c>
      <c r="D25" s="117">
        <v>153.5</v>
      </c>
      <c r="E25" s="117">
        <v>140</v>
      </c>
      <c r="F25" s="120">
        <v>45478</v>
      </c>
      <c r="G25" s="119">
        <f t="shared" si="0"/>
        <v>2.1897810218978102</v>
      </c>
      <c r="H25" s="130"/>
      <c r="I25" s="130"/>
      <c r="J25" s="130"/>
      <c r="K25" s="130"/>
    </row>
    <row r="26" spans="1:11" s="103" customFormat="1">
      <c r="A26" s="116">
        <v>45456</v>
      </c>
      <c r="B26" s="117" t="s">
        <v>30</v>
      </c>
      <c r="C26" s="117">
        <v>344</v>
      </c>
      <c r="D26" s="117">
        <v>384.8</v>
      </c>
      <c r="E26" s="117">
        <v>384.8</v>
      </c>
      <c r="F26" s="120">
        <v>45475</v>
      </c>
      <c r="G26" s="119">
        <f t="shared" si="0"/>
        <v>11.860465116279073</v>
      </c>
      <c r="H26" s="130"/>
      <c r="I26" s="131"/>
      <c r="J26" s="127"/>
      <c r="K26" s="130"/>
    </row>
    <row r="27" spans="1:11" s="103" customFormat="1">
      <c r="A27" s="132">
        <v>45454</v>
      </c>
      <c r="B27" s="133" t="s">
        <v>31</v>
      </c>
      <c r="C27" s="133">
        <v>153</v>
      </c>
      <c r="D27" s="133">
        <v>172.8</v>
      </c>
      <c r="E27" s="133">
        <v>153</v>
      </c>
      <c r="F27" s="134">
        <v>45457</v>
      </c>
      <c r="G27" s="135">
        <f t="shared" si="0"/>
        <v>0</v>
      </c>
      <c r="H27" s="130"/>
      <c r="I27" s="130"/>
      <c r="J27" s="130"/>
      <c r="K27" s="130"/>
    </row>
    <row r="28" spans="1:11" s="103" customFormat="1">
      <c r="A28" s="116">
        <v>45453</v>
      </c>
      <c r="B28" s="117" t="s">
        <v>32</v>
      </c>
      <c r="C28" s="117">
        <v>178</v>
      </c>
      <c r="D28" s="117">
        <v>199</v>
      </c>
      <c r="E28" s="117">
        <v>188.65</v>
      </c>
      <c r="F28" s="120">
        <v>45455</v>
      </c>
      <c r="G28" s="119">
        <f t="shared" si="0"/>
        <v>5.983146067415734</v>
      </c>
      <c r="H28" s="130"/>
      <c r="I28" s="130"/>
      <c r="J28" s="130"/>
      <c r="K28" s="130"/>
    </row>
    <row r="29" spans="1:11" s="103" customFormat="1">
      <c r="A29" s="116">
        <v>45450</v>
      </c>
      <c r="B29" s="117" t="s">
        <v>33</v>
      </c>
      <c r="C29" s="117">
        <v>246</v>
      </c>
      <c r="D29" s="117">
        <v>274</v>
      </c>
      <c r="E29" s="117">
        <v>275</v>
      </c>
      <c r="F29" s="120">
        <v>45457</v>
      </c>
      <c r="G29" s="119">
        <f t="shared" si="0"/>
        <v>11.788617886178862</v>
      </c>
      <c r="H29" s="130"/>
      <c r="I29" s="131"/>
      <c r="J29" s="130"/>
      <c r="K29" s="130"/>
    </row>
    <row r="30" spans="1:11" s="103" customFormat="1">
      <c r="A30" s="116">
        <v>45449</v>
      </c>
      <c r="B30" s="117" t="s">
        <v>34</v>
      </c>
      <c r="C30" s="117">
        <v>400</v>
      </c>
      <c r="D30" s="117">
        <v>448</v>
      </c>
      <c r="E30" s="117">
        <v>445</v>
      </c>
      <c r="F30" s="120">
        <v>45456</v>
      </c>
      <c r="G30" s="119">
        <f t="shared" si="0"/>
        <v>11.25</v>
      </c>
      <c r="H30" s="130"/>
      <c r="I30" s="130"/>
      <c r="J30" s="130"/>
      <c r="K30" s="130"/>
    </row>
    <row r="31" spans="1:11" s="103" customFormat="1">
      <c r="A31" s="116">
        <v>45442</v>
      </c>
      <c r="B31" s="117" t="s">
        <v>35</v>
      </c>
      <c r="C31" s="117">
        <v>633</v>
      </c>
      <c r="D31" s="117">
        <v>677</v>
      </c>
      <c r="E31" s="117">
        <v>677</v>
      </c>
      <c r="F31" s="120">
        <v>45475</v>
      </c>
      <c r="G31" s="119">
        <f t="shared" si="0"/>
        <v>6.9510268562401265</v>
      </c>
      <c r="I31" s="136"/>
    </row>
    <row r="32" spans="1:11" s="103" customFormat="1">
      <c r="A32" s="122">
        <v>45441</v>
      </c>
      <c r="B32" s="123" t="s">
        <v>36</v>
      </c>
      <c r="C32" s="123">
        <v>82</v>
      </c>
      <c r="D32" s="123">
        <v>91.8</v>
      </c>
      <c r="E32" s="123">
        <v>73.8</v>
      </c>
      <c r="F32" s="124">
        <v>45447</v>
      </c>
      <c r="G32" s="125">
        <f t="shared" si="0"/>
        <v>-10.000000000000004</v>
      </c>
    </row>
    <row r="33" spans="1:7" s="103" customFormat="1">
      <c r="A33" s="122">
        <v>45435</v>
      </c>
      <c r="B33" s="123" t="s">
        <v>37</v>
      </c>
      <c r="C33" s="123">
        <v>276</v>
      </c>
      <c r="D33" s="123">
        <v>309</v>
      </c>
      <c r="E33" s="123">
        <v>248.3</v>
      </c>
      <c r="F33" s="124">
        <v>45441</v>
      </c>
      <c r="G33" s="125">
        <f t="shared" si="0"/>
        <v>-10.036231884057967</v>
      </c>
    </row>
    <row r="34" spans="1:7" s="103" customFormat="1">
      <c r="A34" s="116">
        <v>45434</v>
      </c>
      <c r="B34" s="117" t="s">
        <v>38</v>
      </c>
      <c r="C34" s="117">
        <v>180</v>
      </c>
      <c r="D34" s="117">
        <v>201.8</v>
      </c>
      <c r="E34" s="117">
        <v>187</v>
      </c>
      <c r="F34" s="120">
        <v>45436</v>
      </c>
      <c r="G34" s="119">
        <f t="shared" si="0"/>
        <v>3.8888888888888888</v>
      </c>
    </row>
    <row r="35" spans="1:7" s="103" customFormat="1">
      <c r="A35" s="116">
        <v>45434</v>
      </c>
      <c r="B35" s="117" t="s">
        <v>39</v>
      </c>
      <c r="C35" s="117">
        <v>553</v>
      </c>
      <c r="D35" s="117">
        <v>609</v>
      </c>
      <c r="E35" s="117">
        <v>577</v>
      </c>
      <c r="F35" s="120">
        <v>45440</v>
      </c>
      <c r="G35" s="119">
        <f t="shared" si="0"/>
        <v>4.3399638336347195</v>
      </c>
    </row>
    <row r="36" spans="1:7" s="103" customFormat="1">
      <c r="A36" s="116">
        <v>45434</v>
      </c>
      <c r="B36" s="117" t="s">
        <v>40</v>
      </c>
      <c r="C36" s="117">
        <v>361</v>
      </c>
      <c r="D36" s="117">
        <v>405</v>
      </c>
      <c r="E36" s="117">
        <v>382.5</v>
      </c>
      <c r="F36" s="120">
        <v>45434</v>
      </c>
      <c r="G36" s="119">
        <f t="shared" si="0"/>
        <v>5.9556786703601112</v>
      </c>
    </row>
    <row r="37" spans="1:7" s="103" customFormat="1">
      <c r="A37" s="116">
        <v>45426</v>
      </c>
      <c r="B37" s="117" t="s">
        <v>41</v>
      </c>
      <c r="C37" s="117">
        <v>140</v>
      </c>
      <c r="D37" s="117">
        <v>156</v>
      </c>
      <c r="E37" s="117">
        <v>156</v>
      </c>
      <c r="F37" s="120">
        <v>45429</v>
      </c>
      <c r="G37" s="119">
        <f t="shared" si="0"/>
        <v>11.428571428571429</v>
      </c>
    </row>
    <row r="38" spans="1:7" s="103" customFormat="1">
      <c r="A38" s="116">
        <v>45425</v>
      </c>
      <c r="B38" s="117" t="s">
        <v>42</v>
      </c>
      <c r="C38" s="117">
        <v>68.5</v>
      </c>
      <c r="D38" s="117">
        <v>78</v>
      </c>
      <c r="E38" s="117">
        <v>78</v>
      </c>
      <c r="F38" s="120">
        <v>45454</v>
      </c>
      <c r="G38" s="119">
        <f t="shared" si="0"/>
        <v>13.868613138686131</v>
      </c>
    </row>
    <row r="39" spans="1:7" s="103" customFormat="1">
      <c r="A39" s="122">
        <v>45418</v>
      </c>
      <c r="B39" s="123" t="s">
        <v>43</v>
      </c>
      <c r="C39" s="123">
        <v>640</v>
      </c>
      <c r="D39" s="123">
        <v>690</v>
      </c>
      <c r="E39" s="123">
        <v>592</v>
      </c>
      <c r="F39" s="124">
        <v>45425</v>
      </c>
      <c r="G39" s="125">
        <f t="shared" si="0"/>
        <v>-7.5</v>
      </c>
    </row>
    <row r="40" spans="1:7" s="103" customFormat="1">
      <c r="A40" s="122">
        <v>45414</v>
      </c>
      <c r="B40" s="123" t="s">
        <v>44</v>
      </c>
      <c r="C40" s="123">
        <v>174</v>
      </c>
      <c r="D40" s="123">
        <v>195</v>
      </c>
      <c r="E40" s="123">
        <v>156.9</v>
      </c>
      <c r="F40" s="124">
        <v>45421</v>
      </c>
      <c r="G40" s="125">
        <f t="shared" si="0"/>
        <v>-9.827586206896548</v>
      </c>
    </row>
    <row r="41" spans="1:7" s="103" customFormat="1">
      <c r="A41" s="116">
        <v>45408</v>
      </c>
      <c r="B41" s="117" t="s">
        <v>45</v>
      </c>
      <c r="C41" s="117">
        <v>510</v>
      </c>
      <c r="D41" s="117">
        <v>570</v>
      </c>
      <c r="E41" s="117">
        <v>540</v>
      </c>
      <c r="F41" s="120">
        <v>45414</v>
      </c>
      <c r="G41" s="119">
        <f t="shared" si="0"/>
        <v>5.8823529411764701</v>
      </c>
    </row>
    <row r="42" spans="1:7" s="103" customFormat="1">
      <c r="A42" s="116">
        <v>45407</v>
      </c>
      <c r="B42" s="117" t="s">
        <v>46</v>
      </c>
      <c r="C42" s="117">
        <v>267</v>
      </c>
      <c r="D42" s="117">
        <v>299</v>
      </c>
      <c r="E42" s="117">
        <v>283</v>
      </c>
      <c r="F42" s="120">
        <v>45414</v>
      </c>
      <c r="G42" s="119">
        <f t="shared" si="0"/>
        <v>5.9925093632958806</v>
      </c>
    </row>
    <row r="43" spans="1:7" s="103" customFormat="1">
      <c r="A43" s="122">
        <v>45407</v>
      </c>
      <c r="B43" s="123" t="s">
        <v>47</v>
      </c>
      <c r="C43" s="123">
        <v>159</v>
      </c>
      <c r="D43" s="123">
        <v>194</v>
      </c>
      <c r="E43" s="123">
        <v>144</v>
      </c>
      <c r="F43" s="124">
        <v>45421</v>
      </c>
      <c r="G43" s="125">
        <f t="shared" si="0"/>
        <v>-9.433962264150944</v>
      </c>
    </row>
    <row r="44" spans="1:7" s="103" customFormat="1">
      <c r="A44" s="122">
        <v>45404</v>
      </c>
      <c r="B44" s="123" t="s">
        <v>48</v>
      </c>
      <c r="C44" s="123">
        <v>111</v>
      </c>
      <c r="D44" s="123">
        <v>124.3</v>
      </c>
      <c r="E44" s="123">
        <v>99.9</v>
      </c>
      <c r="F44" s="124">
        <v>45420</v>
      </c>
      <c r="G44" s="125">
        <f t="shared" si="0"/>
        <v>-9.9999999999999947</v>
      </c>
    </row>
    <row r="45" spans="1:7" s="103" customFormat="1">
      <c r="A45" s="132">
        <v>45401</v>
      </c>
      <c r="B45" s="133" t="s">
        <v>49</v>
      </c>
      <c r="C45" s="133">
        <v>430</v>
      </c>
      <c r="D45" s="133">
        <v>479.8</v>
      </c>
      <c r="E45" s="133">
        <v>430.25</v>
      </c>
      <c r="F45" s="134">
        <v>45406</v>
      </c>
      <c r="G45" s="135">
        <f t="shared" si="0"/>
        <v>5.8139534883720929E-2</v>
      </c>
    </row>
    <row r="46" spans="1:7" s="103" customFormat="1">
      <c r="A46" s="132">
        <v>45400</v>
      </c>
      <c r="B46" s="133" t="s">
        <v>50</v>
      </c>
      <c r="C46" s="133">
        <v>1110</v>
      </c>
      <c r="D46" s="133">
        <v>1188</v>
      </c>
      <c r="E46" s="133">
        <v>1113</v>
      </c>
      <c r="F46" s="134">
        <v>45415</v>
      </c>
      <c r="G46" s="135">
        <f t="shared" si="0"/>
        <v>0.27027027027027029</v>
      </c>
    </row>
    <row r="47" spans="1:7" s="103" customFormat="1">
      <c r="A47" s="116">
        <v>45392</v>
      </c>
      <c r="B47" s="117" t="s">
        <v>51</v>
      </c>
      <c r="C47" s="117">
        <v>178</v>
      </c>
      <c r="D47" s="117">
        <v>193</v>
      </c>
      <c r="E47" s="117">
        <v>192.7</v>
      </c>
      <c r="F47" s="120">
        <v>45392</v>
      </c>
      <c r="G47" s="119">
        <f t="shared" si="0"/>
        <v>8.258426966292129</v>
      </c>
    </row>
    <row r="48" spans="1:7" s="103" customFormat="1">
      <c r="A48" s="116">
        <v>45391</v>
      </c>
      <c r="B48" s="117" t="s">
        <v>52</v>
      </c>
      <c r="C48" s="117">
        <v>215</v>
      </c>
      <c r="D48" s="117">
        <v>240</v>
      </c>
      <c r="E48" s="117">
        <v>227.9</v>
      </c>
      <c r="F48" s="120">
        <v>45397</v>
      </c>
      <c r="G48" s="119">
        <f t="shared" si="0"/>
        <v>6.0000000000000027</v>
      </c>
    </row>
    <row r="49" spans="1:7" s="103" customFormat="1">
      <c r="A49" s="116">
        <v>45390</v>
      </c>
      <c r="B49" s="117" t="s">
        <v>53</v>
      </c>
      <c r="C49" s="117">
        <v>860</v>
      </c>
      <c r="D49" s="117">
        <v>937</v>
      </c>
      <c r="E49" s="117">
        <v>937</v>
      </c>
      <c r="F49" s="120">
        <v>45398</v>
      </c>
      <c r="G49" s="119">
        <f t="shared" si="0"/>
        <v>8.9534883720930232</v>
      </c>
    </row>
    <row r="50" spans="1:7" s="103" customFormat="1">
      <c r="A50" s="132">
        <v>45390</v>
      </c>
      <c r="B50" s="133" t="s">
        <v>54</v>
      </c>
      <c r="C50" s="133">
        <v>318.5</v>
      </c>
      <c r="D50" s="133">
        <v>355</v>
      </c>
      <c r="E50" s="133">
        <v>318.5</v>
      </c>
      <c r="F50" s="134">
        <v>45400</v>
      </c>
      <c r="G50" s="135">
        <f t="shared" si="0"/>
        <v>0</v>
      </c>
    </row>
    <row r="51" spans="1:7" s="103" customFormat="1">
      <c r="A51" s="116">
        <v>45387</v>
      </c>
      <c r="B51" s="117" t="s">
        <v>55</v>
      </c>
      <c r="C51" s="117">
        <v>122</v>
      </c>
      <c r="D51" s="117">
        <v>137</v>
      </c>
      <c r="E51" s="117">
        <v>136</v>
      </c>
      <c r="F51" s="120">
        <v>45390</v>
      </c>
      <c r="G51" s="119">
        <f t="shared" si="0"/>
        <v>11.475409836065573</v>
      </c>
    </row>
    <row r="52" spans="1:7" s="103" customFormat="1">
      <c r="A52" s="116">
        <v>45386</v>
      </c>
      <c r="B52" s="117" t="s">
        <v>56</v>
      </c>
      <c r="C52" s="117">
        <v>365</v>
      </c>
      <c r="D52" s="117">
        <v>409</v>
      </c>
      <c r="E52" s="117">
        <v>383.5</v>
      </c>
      <c r="F52" s="120">
        <v>45387</v>
      </c>
      <c r="G52" s="119">
        <f t="shared" si="0"/>
        <v>5.0684931506849313</v>
      </c>
    </row>
    <row r="53" spans="1:7" s="103" customFormat="1">
      <c r="A53" s="116">
        <v>45384</v>
      </c>
      <c r="B53" s="117" t="s">
        <v>57</v>
      </c>
      <c r="C53" s="117">
        <v>125</v>
      </c>
      <c r="D53" s="117">
        <v>140</v>
      </c>
      <c r="E53" s="117">
        <v>140</v>
      </c>
      <c r="F53" s="120">
        <v>45390</v>
      </c>
      <c r="G53" s="119">
        <f t="shared" si="0"/>
        <v>12</v>
      </c>
    </row>
    <row r="54" spans="1:7" s="103" customFormat="1">
      <c r="A54" s="116">
        <v>45384</v>
      </c>
      <c r="B54" s="117" t="s">
        <v>29</v>
      </c>
      <c r="C54" s="117">
        <v>128.5</v>
      </c>
      <c r="D54" s="117">
        <v>139.9</v>
      </c>
      <c r="E54" s="117">
        <v>135</v>
      </c>
      <c r="F54" s="120">
        <v>45387</v>
      </c>
      <c r="G54" s="119">
        <f t="shared" si="0"/>
        <v>5.0583657587548636</v>
      </c>
    </row>
    <row r="55" spans="1:7" s="103" customFormat="1">
      <c r="A55" s="116">
        <v>45383</v>
      </c>
      <c r="B55" s="117" t="s">
        <v>58</v>
      </c>
      <c r="C55" s="117">
        <v>253</v>
      </c>
      <c r="D55" s="117">
        <v>283</v>
      </c>
      <c r="E55" s="117">
        <v>255.6</v>
      </c>
      <c r="F55" s="120">
        <v>45386</v>
      </c>
      <c r="G55" s="119">
        <f t="shared" si="0"/>
        <v>1.0276679841897209</v>
      </c>
    </row>
    <row r="56" spans="1:7" s="103" customFormat="1">
      <c r="A56" s="116">
        <v>45377</v>
      </c>
      <c r="B56" s="117" t="s">
        <v>59</v>
      </c>
      <c r="C56" s="117">
        <v>207</v>
      </c>
      <c r="D56" s="117">
        <v>230</v>
      </c>
      <c r="E56" s="117">
        <v>217</v>
      </c>
      <c r="F56" s="120">
        <v>45377</v>
      </c>
      <c r="G56" s="119">
        <f t="shared" si="0"/>
        <v>4.8309178743961354</v>
      </c>
    </row>
    <row r="57" spans="1:7" s="103" customFormat="1">
      <c r="A57" s="116">
        <v>45377</v>
      </c>
      <c r="B57" s="117" t="s">
        <v>60</v>
      </c>
      <c r="C57" s="117">
        <v>205.5</v>
      </c>
      <c r="D57" s="117">
        <v>229.5</v>
      </c>
      <c r="E57" s="117">
        <v>228</v>
      </c>
      <c r="F57" s="120">
        <v>45390</v>
      </c>
      <c r="G57" s="119">
        <f t="shared" si="0"/>
        <v>10.948905109489052</v>
      </c>
    </row>
    <row r="58" spans="1:7" s="103" customFormat="1">
      <c r="A58" s="116">
        <v>45373</v>
      </c>
      <c r="B58" s="117" t="s">
        <v>61</v>
      </c>
      <c r="C58" s="117">
        <v>277</v>
      </c>
      <c r="D58" s="117">
        <v>310</v>
      </c>
      <c r="E58" s="117">
        <v>310</v>
      </c>
      <c r="F58" s="120">
        <v>45377</v>
      </c>
      <c r="G58" s="119">
        <f t="shared" si="0"/>
        <v>11.913357400722022</v>
      </c>
    </row>
    <row r="59" spans="1:7" s="103" customFormat="1">
      <c r="A59" s="116">
        <v>45371</v>
      </c>
      <c r="B59" s="117" t="s">
        <v>62</v>
      </c>
      <c r="C59" s="117">
        <v>485</v>
      </c>
      <c r="D59" s="117">
        <v>544</v>
      </c>
      <c r="E59" s="117">
        <v>544</v>
      </c>
      <c r="F59" s="120">
        <v>45372</v>
      </c>
      <c r="G59" s="119">
        <f t="shared" si="0"/>
        <v>12.164948453608247</v>
      </c>
    </row>
    <row r="60" spans="1:7" s="103" customFormat="1">
      <c r="A60" s="116">
        <v>45365</v>
      </c>
      <c r="B60" s="117" t="s">
        <v>63</v>
      </c>
      <c r="C60" s="117">
        <v>174</v>
      </c>
      <c r="D60" s="117">
        <v>216</v>
      </c>
      <c r="E60" s="117">
        <v>194</v>
      </c>
      <c r="F60" s="120">
        <v>45386</v>
      </c>
      <c r="G60" s="119">
        <f t="shared" si="0"/>
        <v>11.494252873563218</v>
      </c>
    </row>
    <row r="61" spans="1:7" s="103" customFormat="1">
      <c r="A61" s="116">
        <v>45358</v>
      </c>
      <c r="B61" s="117" t="s">
        <v>64</v>
      </c>
      <c r="C61" s="117">
        <v>137</v>
      </c>
      <c r="D61" s="117">
        <v>154</v>
      </c>
      <c r="E61" s="117">
        <v>145</v>
      </c>
      <c r="F61" s="120">
        <v>45362</v>
      </c>
      <c r="G61" s="119">
        <f t="shared" si="0"/>
        <v>5.8394160583941606</v>
      </c>
    </row>
    <row r="62" spans="1:7" s="103" customFormat="1">
      <c r="A62" s="122">
        <v>45355</v>
      </c>
      <c r="B62" s="123" t="s">
        <v>65</v>
      </c>
      <c r="C62" s="123">
        <v>90.5</v>
      </c>
      <c r="D62" s="123">
        <v>101.5</v>
      </c>
      <c r="E62" s="123">
        <v>81.3</v>
      </c>
      <c r="F62" s="124">
        <v>45357</v>
      </c>
      <c r="G62" s="125">
        <f t="shared" si="0"/>
        <v>-10.165745856353595</v>
      </c>
    </row>
    <row r="63" spans="1:7" s="103" customFormat="1">
      <c r="A63" s="122">
        <v>45350</v>
      </c>
      <c r="B63" s="123" t="s">
        <v>66</v>
      </c>
      <c r="C63" s="123">
        <v>395</v>
      </c>
      <c r="D63" s="123">
        <v>429</v>
      </c>
      <c r="E63" s="123">
        <v>369</v>
      </c>
      <c r="F63" s="124">
        <v>45356</v>
      </c>
      <c r="G63" s="125">
        <f t="shared" si="0"/>
        <v>-6.5822784810126587</v>
      </c>
    </row>
    <row r="64" spans="1:7" s="103" customFormat="1">
      <c r="A64" s="116">
        <v>45345</v>
      </c>
      <c r="B64" s="117" t="s">
        <v>67</v>
      </c>
      <c r="C64" s="117">
        <v>200</v>
      </c>
      <c r="D64" s="117">
        <v>224</v>
      </c>
      <c r="E64" s="117">
        <v>200.5</v>
      </c>
      <c r="F64" s="120">
        <v>45349</v>
      </c>
      <c r="G64" s="119">
        <f t="shared" si="0"/>
        <v>0.25</v>
      </c>
    </row>
    <row r="65" spans="1:11" s="103" customFormat="1">
      <c r="A65" s="122">
        <v>45343</v>
      </c>
      <c r="B65" s="123" t="s">
        <v>68</v>
      </c>
      <c r="C65" s="123">
        <v>420</v>
      </c>
      <c r="D65" s="123">
        <v>470</v>
      </c>
      <c r="E65" s="123">
        <v>379.7</v>
      </c>
      <c r="F65" s="124">
        <v>45363</v>
      </c>
      <c r="G65" s="125">
        <f t="shared" si="0"/>
        <v>-9.5952380952380985</v>
      </c>
    </row>
    <row r="66" spans="1:11" s="103" customFormat="1">
      <c r="A66" s="122">
        <v>45341</v>
      </c>
      <c r="B66" s="123" t="s">
        <v>69</v>
      </c>
      <c r="C66" s="123">
        <v>475</v>
      </c>
      <c r="D66" s="123">
        <v>519</v>
      </c>
      <c r="E66" s="123">
        <v>433</v>
      </c>
      <c r="F66" s="124">
        <v>45363</v>
      </c>
      <c r="G66" s="125">
        <f t="shared" si="0"/>
        <v>-8.8421052631578938</v>
      </c>
    </row>
    <row r="67" spans="1:11" s="103" customFormat="1">
      <c r="A67" s="116">
        <v>45334</v>
      </c>
      <c r="B67" s="117" t="s">
        <v>70</v>
      </c>
      <c r="C67" s="117">
        <v>1084</v>
      </c>
      <c r="D67" s="117">
        <v>1241</v>
      </c>
      <c r="E67" s="117">
        <v>1175</v>
      </c>
      <c r="F67" s="120">
        <v>45348</v>
      </c>
      <c r="G67" s="119">
        <f t="shared" si="0"/>
        <v>8.3948339483394836</v>
      </c>
    </row>
    <row r="68" spans="1:11" s="103" customFormat="1">
      <c r="A68" s="116">
        <v>45324</v>
      </c>
      <c r="B68" s="117" t="s">
        <v>71</v>
      </c>
      <c r="C68" s="117">
        <v>131</v>
      </c>
      <c r="D68" s="117">
        <v>145</v>
      </c>
      <c r="E68" s="117">
        <v>135</v>
      </c>
      <c r="F68" s="120">
        <v>45345</v>
      </c>
      <c r="G68" s="119">
        <f t="shared" ref="G68:G80" si="1">((E68-C68)/C68*100)</f>
        <v>3.0534351145038165</v>
      </c>
    </row>
    <row r="69" spans="1:11" s="103" customFormat="1">
      <c r="A69" s="116">
        <v>45322</v>
      </c>
      <c r="B69" s="117" t="s">
        <v>72</v>
      </c>
      <c r="C69" s="117">
        <v>233</v>
      </c>
      <c r="D69" s="117">
        <v>259</v>
      </c>
      <c r="E69" s="117">
        <v>243.9</v>
      </c>
      <c r="F69" s="120">
        <v>45341</v>
      </c>
      <c r="G69" s="119">
        <f t="shared" si="1"/>
        <v>4.6781115879828343</v>
      </c>
    </row>
    <row r="70" spans="1:11" s="103" customFormat="1">
      <c r="A70" s="116">
        <v>45311</v>
      </c>
      <c r="B70" s="117" t="s">
        <v>73</v>
      </c>
      <c r="C70" s="117">
        <v>87</v>
      </c>
      <c r="D70" s="117">
        <v>97.9</v>
      </c>
      <c r="E70" s="117">
        <v>97.9</v>
      </c>
      <c r="F70" s="120">
        <v>45324</v>
      </c>
      <c r="G70" s="119">
        <f t="shared" si="1"/>
        <v>12.528735632183915</v>
      </c>
    </row>
    <row r="71" spans="1:11" s="103" customFormat="1">
      <c r="A71" s="122">
        <v>45310</v>
      </c>
      <c r="B71" s="123" t="s">
        <v>74</v>
      </c>
      <c r="C71" s="123">
        <v>760</v>
      </c>
      <c r="D71" s="123">
        <v>909</v>
      </c>
      <c r="E71" s="123">
        <v>681</v>
      </c>
      <c r="F71" s="124">
        <v>45335</v>
      </c>
      <c r="G71" s="125">
        <f t="shared" si="1"/>
        <v>-10.394736842105264</v>
      </c>
    </row>
    <row r="72" spans="1:11" s="103" customFormat="1">
      <c r="A72" s="116">
        <v>45309</v>
      </c>
      <c r="B72" s="117" t="s">
        <v>75</v>
      </c>
      <c r="C72" s="117">
        <v>172</v>
      </c>
      <c r="D72" s="117">
        <v>192</v>
      </c>
      <c r="E72" s="117">
        <v>192</v>
      </c>
      <c r="F72" s="120">
        <v>45310</v>
      </c>
      <c r="G72" s="119">
        <f t="shared" si="1"/>
        <v>11.627906976744185</v>
      </c>
    </row>
    <row r="73" spans="1:11" s="103" customFormat="1">
      <c r="A73" s="116">
        <v>45309</v>
      </c>
      <c r="B73" s="117" t="s">
        <v>76</v>
      </c>
      <c r="C73" s="117">
        <v>330</v>
      </c>
      <c r="D73" s="117">
        <v>370</v>
      </c>
      <c r="E73" s="117">
        <v>370</v>
      </c>
      <c r="F73" s="120">
        <v>45310</v>
      </c>
      <c r="G73" s="119">
        <f t="shared" si="1"/>
        <v>12.121212121212121</v>
      </c>
    </row>
    <row r="74" spans="1:11" s="103" customFormat="1">
      <c r="A74" s="132">
        <v>45307</v>
      </c>
      <c r="B74" s="137" t="s">
        <v>77</v>
      </c>
      <c r="C74" s="137">
        <v>223</v>
      </c>
      <c r="D74" s="137">
        <v>249</v>
      </c>
      <c r="E74" s="137">
        <v>223</v>
      </c>
      <c r="F74" s="134">
        <v>45308</v>
      </c>
      <c r="G74" s="135">
        <f t="shared" si="1"/>
        <v>0</v>
      </c>
    </row>
    <row r="75" spans="1:11" s="103" customFormat="1">
      <c r="A75" s="132">
        <v>45302</v>
      </c>
      <c r="B75" s="137" t="s">
        <v>60</v>
      </c>
      <c r="C75" s="137">
        <v>210</v>
      </c>
      <c r="D75" s="137">
        <v>235</v>
      </c>
      <c r="E75" s="137">
        <v>210</v>
      </c>
      <c r="F75" s="134">
        <v>45306</v>
      </c>
      <c r="G75" s="135">
        <f t="shared" si="1"/>
        <v>0</v>
      </c>
    </row>
    <row r="76" spans="1:11" s="103" customFormat="1">
      <c r="A76" s="116">
        <v>45300</v>
      </c>
      <c r="B76" s="117" t="s">
        <v>78</v>
      </c>
      <c r="C76" s="117">
        <v>98.5</v>
      </c>
      <c r="D76" s="117">
        <v>109.5</v>
      </c>
      <c r="E76" s="117">
        <v>109.5</v>
      </c>
      <c r="F76" s="120">
        <v>45302</v>
      </c>
      <c r="G76" s="119">
        <f t="shared" si="1"/>
        <v>11.167512690355331</v>
      </c>
    </row>
    <row r="77" spans="1:11" s="103" customFormat="1">
      <c r="A77" s="116">
        <v>45295</v>
      </c>
      <c r="B77" s="117" t="s">
        <v>20</v>
      </c>
      <c r="C77" s="117">
        <v>170</v>
      </c>
      <c r="D77" s="117">
        <v>187</v>
      </c>
      <c r="E77" s="117">
        <v>187</v>
      </c>
      <c r="F77" s="120">
        <v>45306</v>
      </c>
      <c r="G77" s="119">
        <f t="shared" si="1"/>
        <v>10</v>
      </c>
    </row>
    <row r="78" spans="1:11" s="103" customFormat="1">
      <c r="A78" s="122">
        <v>45295</v>
      </c>
      <c r="B78" s="123" t="s">
        <v>79</v>
      </c>
      <c r="C78" s="123">
        <v>825</v>
      </c>
      <c r="D78" s="123">
        <v>957</v>
      </c>
      <c r="E78" s="123">
        <v>757</v>
      </c>
      <c r="F78" s="124">
        <v>45331</v>
      </c>
      <c r="G78" s="125">
        <f t="shared" si="1"/>
        <v>-8.2424242424242422</v>
      </c>
      <c r="I78" s="138"/>
    </row>
    <row r="79" spans="1:11" s="103" customFormat="1">
      <c r="A79" s="116">
        <v>45294</v>
      </c>
      <c r="B79" s="117" t="s">
        <v>80</v>
      </c>
      <c r="C79" s="117">
        <v>371.5</v>
      </c>
      <c r="D79" s="117">
        <v>415</v>
      </c>
      <c r="E79" s="117">
        <v>395</v>
      </c>
      <c r="F79" s="120">
        <v>45294</v>
      </c>
      <c r="G79" s="119">
        <f t="shared" si="1"/>
        <v>6.3257065948855997</v>
      </c>
      <c r="I79" s="138"/>
    </row>
    <row r="80" spans="1:11" s="103" customFormat="1" ht="15.75" thickBot="1">
      <c r="A80" s="139">
        <v>45292</v>
      </c>
      <c r="B80" s="140" t="s">
        <v>65</v>
      </c>
      <c r="C80" s="140">
        <v>335</v>
      </c>
      <c r="D80" s="140">
        <v>374</v>
      </c>
      <c r="E80" s="140">
        <v>374</v>
      </c>
      <c r="F80" s="141">
        <v>45293</v>
      </c>
      <c r="G80" s="142">
        <f t="shared" si="1"/>
        <v>11.641791044776118</v>
      </c>
      <c r="H80" s="143" t="s">
        <v>81</v>
      </c>
      <c r="I80" s="143"/>
      <c r="J80" s="143"/>
      <c r="K80" s="143"/>
    </row>
    <row r="82" spans="1:7" s="103" customFormat="1" ht="15.75" thickBot="1">
      <c r="A82" s="105"/>
      <c r="B82" s="105"/>
      <c r="C82" s="105"/>
      <c r="D82" s="105"/>
      <c r="E82" s="105"/>
      <c r="F82" s="105"/>
      <c r="G82" s="105"/>
    </row>
    <row r="83" spans="1:7" s="103" customFormat="1" ht="15.75" thickBot="1">
      <c r="A83" s="105"/>
      <c r="B83" s="105"/>
      <c r="C83" s="144" t="s">
        <v>132</v>
      </c>
      <c r="D83" s="145"/>
      <c r="E83" s="146"/>
      <c r="F83" s="67">
        <f>SUM(G4:G80)/100</f>
        <v>2.3288454128666527</v>
      </c>
      <c r="G83" s="68"/>
    </row>
    <row r="84" spans="1:7" s="103" customFormat="1">
      <c r="A84" s="105"/>
      <c r="B84" s="105"/>
      <c r="C84" s="105"/>
      <c r="D84" s="105"/>
      <c r="E84" s="105"/>
      <c r="F84" s="147"/>
      <c r="G84" s="105"/>
    </row>
    <row r="85" spans="1:7" s="103" customFormat="1">
      <c r="A85" s="105"/>
      <c r="B85" s="105"/>
      <c r="C85" s="105"/>
      <c r="D85" s="105"/>
      <c r="E85" s="105"/>
      <c r="F85" s="147"/>
      <c r="G85" s="105"/>
    </row>
    <row r="86" spans="1:7" s="103" customFormat="1" ht="15.75">
      <c r="A86" s="148" t="s">
        <v>133</v>
      </c>
      <c r="B86" s="148"/>
      <c r="C86" s="148"/>
      <c r="D86" s="148"/>
      <c r="E86" s="148"/>
      <c r="F86" s="148"/>
      <c r="G86" s="148"/>
    </row>
  </sheetData>
  <sheetProtection password="DDD7" sheet="1" objects="1" scenarios="1"/>
  <mergeCells count="5">
    <mergeCell ref="A1:G1"/>
    <mergeCell ref="H80:K80"/>
    <mergeCell ref="C83:E83"/>
    <mergeCell ref="F83:G83"/>
    <mergeCell ref="A86:G86"/>
  </mergeCells>
  <pageMargins left="0.7" right="0.7" top="0.75" bottom="0.75" header="0.3" footer="0.3"/>
  <pageSetup scale="55" orientation="portrait" r:id="rId1"/>
  <rowBreaks count="1" manualBreakCount="1">
    <brk id="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C10" sqref="C10"/>
    </sheetView>
  </sheetViews>
  <sheetFormatPr defaultColWidth="9" defaultRowHeight="15"/>
  <cols>
    <col min="1" max="1" width="11.5703125" style="2" bestFit="1" customWidth="1"/>
    <col min="2" max="2" width="39.85546875" customWidth="1"/>
    <col min="3" max="3" width="11" style="42" bestFit="1" customWidth="1"/>
    <col min="4" max="4" width="7.7109375" style="42" bestFit="1" customWidth="1"/>
    <col min="5" max="5" width="12.28515625" style="69" customWidth="1"/>
    <col min="6" max="6" width="14.85546875" style="42" bestFit="1" customWidth="1"/>
    <col min="7" max="7" width="10.140625" style="92" bestFit="1" customWidth="1"/>
  </cols>
  <sheetData>
    <row r="1" spans="1:7" ht="30.75" customHeight="1">
      <c r="A1" s="46" t="s">
        <v>443</v>
      </c>
      <c r="B1" s="50"/>
      <c r="C1" s="50"/>
      <c r="D1" s="50"/>
      <c r="E1" s="50"/>
      <c r="F1" s="50"/>
      <c r="G1" s="51"/>
    </row>
    <row r="2" spans="1:7">
      <c r="A2" s="1"/>
      <c r="B2" s="2"/>
      <c r="E2" s="42"/>
      <c r="G2" s="42"/>
    </row>
    <row r="3" spans="1:7" ht="45">
      <c r="A3" s="7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70" t="s">
        <v>544</v>
      </c>
    </row>
    <row r="4" spans="1:7">
      <c r="A4" s="20">
        <v>42362</v>
      </c>
      <c r="B4" s="21" t="s">
        <v>444</v>
      </c>
      <c r="C4" s="57">
        <v>218</v>
      </c>
      <c r="D4" s="57">
        <v>261</v>
      </c>
      <c r="E4" s="57">
        <v>231.8</v>
      </c>
      <c r="F4" s="84">
        <v>42375</v>
      </c>
      <c r="G4" s="59">
        <f t="shared" ref="G4:G8" si="0">((E4-C4)/C4*100)</f>
        <v>6.3302752293578042</v>
      </c>
    </row>
    <row r="5" spans="1:7">
      <c r="A5" s="25">
        <v>42361</v>
      </c>
      <c r="B5" s="7" t="s">
        <v>445</v>
      </c>
      <c r="C5" s="43">
        <v>16</v>
      </c>
      <c r="D5" s="43">
        <v>19</v>
      </c>
      <c r="E5" s="43">
        <v>17</v>
      </c>
      <c r="F5" s="61">
        <v>42401</v>
      </c>
      <c r="G5" s="44">
        <f t="shared" si="0"/>
        <v>6.25</v>
      </c>
    </row>
    <row r="6" spans="1:7">
      <c r="A6" s="25">
        <v>42353</v>
      </c>
      <c r="B6" s="7" t="s">
        <v>446</v>
      </c>
      <c r="C6" s="43">
        <v>42</v>
      </c>
      <c r="D6" s="43">
        <v>52</v>
      </c>
      <c r="E6" s="43">
        <v>44.4</v>
      </c>
      <c r="F6" s="61">
        <v>42354</v>
      </c>
      <c r="G6" s="44">
        <f t="shared" si="0"/>
        <v>5.7142857142857109</v>
      </c>
    </row>
    <row r="7" spans="1:7">
      <c r="A7" s="25">
        <v>42345</v>
      </c>
      <c r="B7" s="7" t="s">
        <v>359</v>
      </c>
      <c r="C7" s="43">
        <v>133</v>
      </c>
      <c r="D7" s="43">
        <v>150</v>
      </c>
      <c r="E7" s="43">
        <v>139.80000000000001</v>
      </c>
      <c r="F7" s="61">
        <v>42346</v>
      </c>
      <c r="G7" s="44">
        <f t="shared" si="0"/>
        <v>5.1127819548872262</v>
      </c>
    </row>
    <row r="8" spans="1:7">
      <c r="A8" s="20">
        <v>42339</v>
      </c>
      <c r="B8" s="21" t="s">
        <v>447</v>
      </c>
      <c r="C8" s="57">
        <v>69</v>
      </c>
      <c r="D8" s="57">
        <v>80</v>
      </c>
      <c r="E8" s="57">
        <v>73.3</v>
      </c>
      <c r="F8" s="84">
        <v>42362</v>
      </c>
      <c r="G8" s="59">
        <f t="shared" si="0"/>
        <v>6.2318840579710111</v>
      </c>
    </row>
    <row r="9" spans="1:7">
      <c r="A9" s="26">
        <v>42328</v>
      </c>
      <c r="B9" s="27" t="s">
        <v>444</v>
      </c>
      <c r="C9" s="80">
        <v>221</v>
      </c>
      <c r="D9" s="80">
        <v>251</v>
      </c>
      <c r="E9" s="81">
        <v>217.8</v>
      </c>
      <c r="F9" s="82">
        <v>42338</v>
      </c>
      <c r="G9" s="83">
        <f t="shared" ref="G9:G15" si="1">((E9-C9)/C9*100)</f>
        <v>-1.4479638009049722</v>
      </c>
    </row>
    <row r="10" spans="1:7">
      <c r="A10" s="26">
        <v>42297</v>
      </c>
      <c r="B10" s="27" t="s">
        <v>448</v>
      </c>
      <c r="C10" s="80">
        <v>930</v>
      </c>
      <c r="D10" s="80">
        <v>1030</v>
      </c>
      <c r="E10" s="81">
        <v>913</v>
      </c>
      <c r="F10" s="82">
        <v>42458</v>
      </c>
      <c r="G10" s="83">
        <f t="shared" si="1"/>
        <v>-1.827956989247312</v>
      </c>
    </row>
    <row r="11" spans="1:7">
      <c r="A11" s="20">
        <v>42296</v>
      </c>
      <c r="B11" s="21" t="s">
        <v>449</v>
      </c>
      <c r="C11" s="57">
        <v>171</v>
      </c>
      <c r="D11" s="57">
        <v>200</v>
      </c>
      <c r="E11" s="57">
        <v>193</v>
      </c>
      <c r="F11" s="84">
        <v>42298</v>
      </c>
      <c r="G11" s="59">
        <f t="shared" si="1"/>
        <v>12.865497076023392</v>
      </c>
    </row>
    <row r="12" spans="1:7">
      <c r="A12" s="20">
        <v>42282</v>
      </c>
      <c r="B12" s="21" t="s">
        <v>426</v>
      </c>
      <c r="C12" s="57">
        <v>1105</v>
      </c>
      <c r="D12" s="57">
        <v>1300</v>
      </c>
      <c r="E12" s="57">
        <v>1235</v>
      </c>
      <c r="F12" s="84">
        <v>42298</v>
      </c>
      <c r="G12" s="59">
        <f t="shared" si="1"/>
        <v>11.76470588235294</v>
      </c>
    </row>
    <row r="13" spans="1:7">
      <c r="A13" s="20">
        <v>42223</v>
      </c>
      <c r="B13" s="21" t="s">
        <v>427</v>
      </c>
      <c r="C13" s="57">
        <v>87.5</v>
      </c>
      <c r="D13" s="57">
        <v>110</v>
      </c>
      <c r="E13" s="57">
        <v>95</v>
      </c>
      <c r="F13" s="84">
        <v>42297</v>
      </c>
      <c r="G13" s="59">
        <f t="shared" si="1"/>
        <v>8.5714285714285712</v>
      </c>
    </row>
    <row r="14" spans="1:7">
      <c r="A14" s="20">
        <v>42261</v>
      </c>
      <c r="B14" s="21" t="s">
        <v>45</v>
      </c>
      <c r="C14" s="57">
        <v>37</v>
      </c>
      <c r="D14" s="57">
        <v>47</v>
      </c>
      <c r="E14" s="57">
        <v>41.2</v>
      </c>
      <c r="F14" s="84">
        <v>42292</v>
      </c>
      <c r="G14" s="59">
        <f t="shared" si="1"/>
        <v>11.35135135135136</v>
      </c>
    </row>
    <row r="15" spans="1:7">
      <c r="A15" s="20">
        <v>42241</v>
      </c>
      <c r="B15" s="21" t="s">
        <v>450</v>
      </c>
      <c r="C15" s="57">
        <v>1075</v>
      </c>
      <c r="D15" s="57">
        <v>1250</v>
      </c>
      <c r="E15" s="43">
        <v>1265</v>
      </c>
      <c r="F15" s="84">
        <v>42284</v>
      </c>
      <c r="G15" s="60">
        <f t="shared" si="1"/>
        <v>17.674418604651162</v>
      </c>
    </row>
    <row r="16" spans="1:7">
      <c r="A16" s="26">
        <v>42216</v>
      </c>
      <c r="B16" s="27" t="s">
        <v>451</v>
      </c>
      <c r="C16" s="80">
        <v>117.15</v>
      </c>
      <c r="D16" s="80">
        <v>147</v>
      </c>
      <c r="E16" s="81">
        <v>81</v>
      </c>
      <c r="F16" s="82">
        <v>42255</v>
      </c>
      <c r="G16" s="83">
        <f>(E16-C16)/C16*100</f>
        <v>-30.857874519846355</v>
      </c>
    </row>
    <row r="17" spans="1:7">
      <c r="A17" s="20">
        <v>42200</v>
      </c>
      <c r="B17" s="21" t="s">
        <v>452</v>
      </c>
      <c r="C17" s="57">
        <v>51</v>
      </c>
      <c r="D17" s="57">
        <v>70</v>
      </c>
      <c r="E17" s="43">
        <v>60.5</v>
      </c>
      <c r="F17" s="84">
        <v>42223</v>
      </c>
      <c r="G17" s="60">
        <f t="shared" ref="G17:G24" si="2">((E17-C17)/C17)*100</f>
        <v>18.627450980392158</v>
      </c>
    </row>
    <row r="18" spans="1:7">
      <c r="A18" s="20">
        <v>42195</v>
      </c>
      <c r="B18" s="21" t="s">
        <v>453</v>
      </c>
      <c r="C18" s="57">
        <v>147.5</v>
      </c>
      <c r="D18" s="57">
        <v>175</v>
      </c>
      <c r="E18" s="57">
        <v>175</v>
      </c>
      <c r="F18" s="84">
        <v>42221</v>
      </c>
      <c r="G18" s="60">
        <f t="shared" si="2"/>
        <v>18.64406779661017</v>
      </c>
    </row>
    <row r="19" spans="1:7">
      <c r="A19" s="20">
        <v>42191</v>
      </c>
      <c r="B19" s="21" t="s">
        <v>454</v>
      </c>
      <c r="C19" s="57">
        <v>47.5</v>
      </c>
      <c r="D19" s="57">
        <v>57</v>
      </c>
      <c r="E19" s="85">
        <v>51</v>
      </c>
      <c r="F19" s="84">
        <v>42191</v>
      </c>
      <c r="G19" s="60">
        <f t="shared" si="2"/>
        <v>7.3684210526315779</v>
      </c>
    </row>
    <row r="20" spans="1:7">
      <c r="A20" s="20">
        <v>42171</v>
      </c>
      <c r="B20" s="21" t="s">
        <v>455</v>
      </c>
      <c r="C20" s="57">
        <v>33.799999999999997</v>
      </c>
      <c r="D20" s="57">
        <v>41</v>
      </c>
      <c r="E20" s="85">
        <v>41</v>
      </c>
      <c r="F20" s="84">
        <v>42191</v>
      </c>
      <c r="G20" s="60">
        <f t="shared" si="2"/>
        <v>21.301775147929003</v>
      </c>
    </row>
    <row r="21" spans="1:7">
      <c r="A21" s="20">
        <v>42159</v>
      </c>
      <c r="B21" s="21" t="s">
        <v>456</v>
      </c>
      <c r="C21" s="57">
        <v>107</v>
      </c>
      <c r="D21" s="57">
        <v>129</v>
      </c>
      <c r="E21" s="85">
        <v>118</v>
      </c>
      <c r="F21" s="84">
        <v>42159</v>
      </c>
      <c r="G21" s="60">
        <f t="shared" si="2"/>
        <v>10.2803738317757</v>
      </c>
    </row>
    <row r="22" spans="1:7">
      <c r="A22" s="20">
        <v>42136</v>
      </c>
      <c r="B22" s="21" t="s">
        <v>355</v>
      </c>
      <c r="C22" s="57">
        <v>167</v>
      </c>
      <c r="D22" s="57">
        <v>184</v>
      </c>
      <c r="E22" s="85">
        <v>188</v>
      </c>
      <c r="F22" s="84">
        <v>42160</v>
      </c>
      <c r="G22" s="60">
        <f t="shared" si="2"/>
        <v>12.574850299401197</v>
      </c>
    </row>
    <row r="23" spans="1:7">
      <c r="A23" s="22">
        <v>42109</v>
      </c>
      <c r="B23" s="23" t="s">
        <v>457</v>
      </c>
      <c r="C23" s="86">
        <v>740</v>
      </c>
      <c r="D23" s="86">
        <v>850</v>
      </c>
      <c r="E23" s="87">
        <v>730</v>
      </c>
      <c r="F23" s="88">
        <v>42193</v>
      </c>
      <c r="G23" s="89">
        <f t="shared" si="2"/>
        <v>-1.3513513513513513</v>
      </c>
    </row>
    <row r="24" spans="1:7">
      <c r="A24" s="20">
        <v>42082</v>
      </c>
      <c r="B24" s="21" t="s">
        <v>458</v>
      </c>
      <c r="C24" s="57">
        <v>340</v>
      </c>
      <c r="D24" s="57">
        <v>370</v>
      </c>
      <c r="E24" s="85">
        <v>354</v>
      </c>
      <c r="F24" s="84">
        <v>42114</v>
      </c>
      <c r="G24" s="60">
        <f t="shared" si="2"/>
        <v>4.117647058823529</v>
      </c>
    </row>
    <row r="25" spans="1:7">
      <c r="A25" s="20">
        <v>42095</v>
      </c>
      <c r="B25" s="21" t="s">
        <v>459</v>
      </c>
      <c r="C25" s="57">
        <v>171</v>
      </c>
      <c r="D25" s="57">
        <v>190</v>
      </c>
      <c r="E25" s="85">
        <v>190</v>
      </c>
      <c r="F25" s="84">
        <v>42102</v>
      </c>
      <c r="G25" s="60">
        <f t="shared" ref="G25:G34" si="3">((E25-C25)/C25)*100</f>
        <v>11.111111111111111</v>
      </c>
    </row>
    <row r="26" spans="1:7">
      <c r="A26" s="20">
        <v>42079</v>
      </c>
      <c r="B26" s="21" t="s">
        <v>460</v>
      </c>
      <c r="C26" s="57">
        <v>605</v>
      </c>
      <c r="D26" s="57">
        <v>670</v>
      </c>
      <c r="E26" s="85">
        <v>626</v>
      </c>
      <c r="F26" s="84">
        <v>42081</v>
      </c>
      <c r="G26" s="60">
        <f t="shared" si="3"/>
        <v>3.4710743801652892</v>
      </c>
    </row>
    <row r="27" spans="1:7">
      <c r="A27" s="20">
        <v>42079</v>
      </c>
      <c r="B27" s="21" t="s">
        <v>461</v>
      </c>
      <c r="C27" s="57">
        <v>1410</v>
      </c>
      <c r="D27" s="57">
        <v>1510</v>
      </c>
      <c r="E27" s="85">
        <v>1460</v>
      </c>
      <c r="F27" s="84">
        <v>42080</v>
      </c>
      <c r="G27" s="60">
        <f t="shared" si="3"/>
        <v>3.5460992907801421</v>
      </c>
    </row>
    <row r="28" spans="1:7">
      <c r="A28" s="20">
        <v>42048</v>
      </c>
      <c r="B28" s="21" t="s">
        <v>462</v>
      </c>
      <c r="C28" s="57">
        <v>471</v>
      </c>
      <c r="D28" s="57">
        <v>520</v>
      </c>
      <c r="E28" s="85">
        <v>509</v>
      </c>
      <c r="F28" s="84">
        <v>42063</v>
      </c>
      <c r="G28" s="60">
        <f t="shared" si="3"/>
        <v>8.0679405520169851</v>
      </c>
    </row>
    <row r="29" spans="1:7">
      <c r="A29" s="20">
        <v>42037</v>
      </c>
      <c r="B29" s="21" t="s">
        <v>463</v>
      </c>
      <c r="C29" s="57">
        <v>32.799999999999997</v>
      </c>
      <c r="D29" s="57">
        <v>40</v>
      </c>
      <c r="E29" s="85">
        <v>33</v>
      </c>
      <c r="F29" s="58">
        <v>42063</v>
      </c>
      <c r="G29" s="59">
        <v>0</v>
      </c>
    </row>
    <row r="30" spans="1:7">
      <c r="A30" s="20">
        <v>42032</v>
      </c>
      <c r="B30" s="21" t="s">
        <v>31</v>
      </c>
      <c r="C30" s="57">
        <v>860</v>
      </c>
      <c r="D30" s="57">
        <v>950</v>
      </c>
      <c r="E30" s="85">
        <v>903</v>
      </c>
      <c r="F30" s="58">
        <v>42037</v>
      </c>
      <c r="G30" s="60">
        <f t="shared" si="3"/>
        <v>5</v>
      </c>
    </row>
    <row r="31" spans="1:7">
      <c r="A31" s="20">
        <v>42027</v>
      </c>
      <c r="B31" s="21" t="s">
        <v>459</v>
      </c>
      <c r="C31" s="57">
        <v>135</v>
      </c>
      <c r="D31" s="57">
        <v>160</v>
      </c>
      <c r="E31" s="85">
        <v>155.5</v>
      </c>
      <c r="F31" s="58">
        <v>42032</v>
      </c>
      <c r="G31" s="60">
        <f t="shared" si="3"/>
        <v>15.185185185185185</v>
      </c>
    </row>
    <row r="32" spans="1:7">
      <c r="A32" s="20">
        <v>42023</v>
      </c>
      <c r="B32" s="21" t="s">
        <v>464</v>
      </c>
      <c r="C32" s="57">
        <v>134</v>
      </c>
      <c r="D32" s="57">
        <v>160</v>
      </c>
      <c r="E32" s="85">
        <v>159</v>
      </c>
      <c r="F32" s="58">
        <v>42031</v>
      </c>
      <c r="G32" s="60">
        <f t="shared" si="3"/>
        <v>18.656716417910449</v>
      </c>
    </row>
    <row r="33" spans="1:7">
      <c r="A33" s="20">
        <v>42018</v>
      </c>
      <c r="B33" s="21" t="s">
        <v>303</v>
      </c>
      <c r="C33" s="57">
        <v>538</v>
      </c>
      <c r="D33" s="57">
        <v>600</v>
      </c>
      <c r="E33" s="85">
        <v>585</v>
      </c>
      <c r="F33" s="90">
        <v>42019</v>
      </c>
      <c r="G33" s="60">
        <f t="shared" si="3"/>
        <v>8.7360594795539033</v>
      </c>
    </row>
    <row r="34" spans="1:7">
      <c r="A34" s="14">
        <v>42016</v>
      </c>
      <c r="B34" s="15" t="s">
        <v>465</v>
      </c>
      <c r="C34" s="62">
        <v>835</v>
      </c>
      <c r="D34" s="62">
        <v>863</v>
      </c>
      <c r="E34" s="91">
        <v>863</v>
      </c>
      <c r="F34" s="63">
        <v>42017</v>
      </c>
      <c r="G34" s="64">
        <f t="shared" si="3"/>
        <v>3.3532934131736525</v>
      </c>
    </row>
    <row r="35" spans="1:7" ht="15.75" thickBot="1"/>
    <row r="36" spans="1:7" ht="15.75" thickBot="1">
      <c r="C36" s="65" t="s">
        <v>132</v>
      </c>
      <c r="D36" s="66"/>
      <c r="E36" s="77"/>
      <c r="F36" s="93">
        <v>2.2642000000000002</v>
      </c>
      <c r="G36" s="94"/>
    </row>
    <row r="39" spans="1:7">
      <c r="A39" s="49" t="s">
        <v>133</v>
      </c>
      <c r="B39" s="49"/>
      <c r="C39" s="49"/>
      <c r="D39" s="49"/>
      <c r="E39" s="49"/>
      <c r="F39" s="49"/>
      <c r="G39" s="49"/>
    </row>
  </sheetData>
  <sheetProtection password="CAF5" sheet="1" objects="1" scenarios="1"/>
  <mergeCells count="4">
    <mergeCell ref="A1:G1"/>
    <mergeCell ref="A39:G39"/>
    <mergeCell ref="F36:G36"/>
    <mergeCell ref="C36:E36"/>
  </mergeCells>
  <pageMargins left="0.69930555555555596" right="0.69930555555555596" top="0.75" bottom="0.75" header="0.3" footer="0.3"/>
  <pageSetup scale="92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E14" sqref="E14"/>
    </sheetView>
  </sheetViews>
  <sheetFormatPr defaultColWidth="9" defaultRowHeight="15"/>
  <cols>
    <col min="1" max="1" width="11.5703125" style="103" customWidth="1"/>
    <col min="2" max="2" width="32.28515625" style="103" customWidth="1"/>
    <col min="3" max="3" width="11" style="105" bestFit="1" customWidth="1"/>
    <col min="4" max="4" width="7.7109375" style="105" bestFit="1" customWidth="1"/>
    <col min="5" max="5" width="12.42578125" style="105" bestFit="1" customWidth="1"/>
    <col min="6" max="6" width="15.5703125" style="105" customWidth="1"/>
    <col min="7" max="7" width="10.140625" style="105" customWidth="1"/>
    <col min="8" max="16384" width="9" style="103"/>
  </cols>
  <sheetData>
    <row r="1" spans="1:7" ht="18.75">
      <c r="A1" s="100" t="s">
        <v>466</v>
      </c>
      <c r="B1" s="256"/>
      <c r="C1" s="256"/>
      <c r="D1" s="256"/>
      <c r="E1" s="256"/>
      <c r="F1" s="256"/>
      <c r="G1" s="257"/>
    </row>
    <row r="2" spans="1:7">
      <c r="A2" s="149"/>
      <c r="B2" s="150"/>
    </row>
    <row r="3" spans="1:7">
      <c r="A3" s="149"/>
      <c r="B3" s="150"/>
    </row>
    <row r="4" spans="1:7" ht="45">
      <c r="A4" s="258" t="s">
        <v>1</v>
      </c>
      <c r="B4" s="259" t="s">
        <v>2</v>
      </c>
      <c r="C4" s="259" t="s">
        <v>3</v>
      </c>
      <c r="D4" s="259" t="s">
        <v>4</v>
      </c>
      <c r="E4" s="260" t="s">
        <v>5</v>
      </c>
      <c r="F4" s="259" t="s">
        <v>6</v>
      </c>
      <c r="G4" s="261" t="s">
        <v>7</v>
      </c>
    </row>
    <row r="5" spans="1:7">
      <c r="A5" s="154">
        <v>42003</v>
      </c>
      <c r="B5" s="242" t="s">
        <v>31</v>
      </c>
      <c r="C5" s="117">
        <v>807</v>
      </c>
      <c r="D5" s="117">
        <v>835</v>
      </c>
      <c r="E5" s="171">
        <v>835</v>
      </c>
      <c r="F5" s="262">
        <v>42005</v>
      </c>
      <c r="G5" s="263">
        <f t="shared" ref="G5:G16" si="0">((E5-C5)/C5)*100</f>
        <v>3.4696406443618342</v>
      </c>
    </row>
    <row r="6" spans="1:7">
      <c r="A6" s="154">
        <v>41971</v>
      </c>
      <c r="B6" s="242" t="s">
        <v>467</v>
      </c>
      <c r="C6" s="117">
        <v>403</v>
      </c>
      <c r="D6" s="117">
        <v>420</v>
      </c>
      <c r="E6" s="171">
        <v>420</v>
      </c>
      <c r="F6" s="262">
        <v>41985</v>
      </c>
      <c r="G6" s="263">
        <f t="shared" si="0"/>
        <v>4.2183622828784122</v>
      </c>
    </row>
    <row r="7" spans="1:7">
      <c r="A7" s="154">
        <v>41971</v>
      </c>
      <c r="B7" s="242" t="s">
        <v>468</v>
      </c>
      <c r="C7" s="117">
        <v>110</v>
      </c>
      <c r="D7" s="117">
        <v>116</v>
      </c>
      <c r="E7" s="171">
        <v>116</v>
      </c>
      <c r="F7" s="262">
        <v>41975</v>
      </c>
      <c r="G7" s="263">
        <f t="shared" si="0"/>
        <v>5.4545454545454541</v>
      </c>
    </row>
    <row r="8" spans="1:7">
      <c r="A8" s="154">
        <v>41957</v>
      </c>
      <c r="B8" s="242" t="s">
        <v>460</v>
      </c>
      <c r="C8" s="117">
        <v>411</v>
      </c>
      <c r="D8" s="117">
        <v>450</v>
      </c>
      <c r="E8" s="171">
        <v>434</v>
      </c>
      <c r="F8" s="262">
        <v>41960</v>
      </c>
      <c r="G8" s="263">
        <f t="shared" si="0"/>
        <v>5.5961070559610704</v>
      </c>
    </row>
    <row r="9" spans="1:7">
      <c r="A9" s="154">
        <v>41954</v>
      </c>
      <c r="B9" s="242" t="s">
        <v>469</v>
      </c>
      <c r="C9" s="117">
        <v>122.5</v>
      </c>
      <c r="D9" s="117">
        <v>140</v>
      </c>
      <c r="E9" s="171">
        <v>132</v>
      </c>
      <c r="F9" s="262">
        <v>41961</v>
      </c>
      <c r="G9" s="263">
        <f t="shared" si="0"/>
        <v>7.7551020408163263</v>
      </c>
    </row>
    <row r="10" spans="1:7">
      <c r="A10" s="154">
        <v>41940</v>
      </c>
      <c r="B10" s="242" t="s">
        <v>470</v>
      </c>
      <c r="C10" s="117">
        <v>1372</v>
      </c>
      <c r="D10" s="117">
        <v>1500</v>
      </c>
      <c r="E10" s="171">
        <v>1500</v>
      </c>
      <c r="F10" s="262">
        <v>41962</v>
      </c>
      <c r="G10" s="263">
        <f t="shared" si="0"/>
        <v>9.3294460641399422</v>
      </c>
    </row>
    <row r="11" spans="1:7">
      <c r="A11" s="154">
        <v>41939</v>
      </c>
      <c r="B11" s="242" t="s">
        <v>310</v>
      </c>
      <c r="C11" s="117">
        <v>196</v>
      </c>
      <c r="D11" s="117">
        <v>230</v>
      </c>
      <c r="E11" s="171">
        <v>206</v>
      </c>
      <c r="F11" s="262">
        <v>41975</v>
      </c>
      <c r="G11" s="263">
        <f t="shared" si="0"/>
        <v>5.1020408163265305</v>
      </c>
    </row>
    <row r="12" spans="1:7">
      <c r="A12" s="154">
        <v>41933</v>
      </c>
      <c r="B12" s="242" t="s">
        <v>471</v>
      </c>
      <c r="C12" s="117">
        <v>492</v>
      </c>
      <c r="D12" s="117">
        <v>540</v>
      </c>
      <c r="E12" s="171">
        <v>540</v>
      </c>
      <c r="F12" s="262">
        <v>41946</v>
      </c>
      <c r="G12" s="263">
        <f t="shared" si="0"/>
        <v>9.7560975609756095</v>
      </c>
    </row>
    <row r="13" spans="1:7">
      <c r="A13" s="154">
        <v>41921</v>
      </c>
      <c r="B13" s="242" t="s">
        <v>472</v>
      </c>
      <c r="C13" s="117">
        <v>219</v>
      </c>
      <c r="D13" s="117">
        <v>250</v>
      </c>
      <c r="E13" s="171">
        <v>245</v>
      </c>
      <c r="F13" s="262">
        <v>41922</v>
      </c>
      <c r="G13" s="263">
        <f t="shared" si="0"/>
        <v>11.87214611872146</v>
      </c>
    </row>
    <row r="14" spans="1:7">
      <c r="A14" s="154">
        <v>41912</v>
      </c>
      <c r="B14" s="242" t="s">
        <v>473</v>
      </c>
      <c r="C14" s="117">
        <v>770</v>
      </c>
      <c r="D14" s="117">
        <v>800</v>
      </c>
      <c r="E14" s="171">
        <v>787</v>
      </c>
      <c r="F14" s="262">
        <v>41921</v>
      </c>
      <c r="G14" s="263">
        <f t="shared" si="0"/>
        <v>2.2077922077922079</v>
      </c>
    </row>
    <row r="15" spans="1:7">
      <c r="A15" s="154">
        <v>41900</v>
      </c>
      <c r="B15" s="242" t="s">
        <v>465</v>
      </c>
      <c r="C15" s="117">
        <v>780</v>
      </c>
      <c r="D15" s="117">
        <v>850</v>
      </c>
      <c r="E15" s="171">
        <v>894</v>
      </c>
      <c r="F15" s="262">
        <v>41901</v>
      </c>
      <c r="G15" s="263">
        <f t="shared" si="0"/>
        <v>14.615384615384617</v>
      </c>
    </row>
    <row r="16" spans="1:7">
      <c r="A16" s="169">
        <v>41890</v>
      </c>
      <c r="B16" s="264" t="s">
        <v>474</v>
      </c>
      <c r="C16" s="112">
        <v>170</v>
      </c>
      <c r="D16" s="112">
        <v>195</v>
      </c>
      <c r="E16" s="265">
        <v>180</v>
      </c>
      <c r="F16" s="266">
        <v>41891</v>
      </c>
      <c r="G16" s="267">
        <f t="shared" si="0"/>
        <v>5.8823529411764701</v>
      </c>
    </row>
    <row r="17" spans="1:7">
      <c r="A17" s="169">
        <v>41887</v>
      </c>
      <c r="B17" s="264" t="s">
        <v>475</v>
      </c>
      <c r="C17" s="112">
        <v>600</v>
      </c>
      <c r="D17" s="112">
        <v>660</v>
      </c>
      <c r="E17" s="265">
        <v>660</v>
      </c>
      <c r="F17" s="266">
        <v>41890</v>
      </c>
      <c r="G17" s="263">
        <f t="shared" ref="G17:G41" si="1">((E17-C17)/C17)*100</f>
        <v>10</v>
      </c>
    </row>
    <row r="18" spans="1:7">
      <c r="A18" s="169">
        <v>41879</v>
      </c>
      <c r="B18" s="264" t="s">
        <v>476</v>
      </c>
      <c r="C18" s="112">
        <v>270</v>
      </c>
      <c r="D18" s="112">
        <v>300</v>
      </c>
      <c r="E18" s="265">
        <v>300</v>
      </c>
      <c r="F18" s="266">
        <v>41898</v>
      </c>
      <c r="G18" s="263">
        <f t="shared" si="1"/>
        <v>11.111111111111111</v>
      </c>
    </row>
    <row r="19" spans="1:7">
      <c r="A19" s="169">
        <v>41869</v>
      </c>
      <c r="B19" s="264" t="s">
        <v>477</v>
      </c>
      <c r="C19" s="112">
        <v>475</v>
      </c>
      <c r="D19" s="112">
        <v>530</v>
      </c>
      <c r="E19" s="265">
        <v>530</v>
      </c>
      <c r="F19" s="266">
        <v>41870</v>
      </c>
      <c r="G19" s="263">
        <f t="shared" si="1"/>
        <v>11.578947368421053</v>
      </c>
    </row>
    <row r="20" spans="1:7">
      <c r="A20" s="169">
        <v>41856</v>
      </c>
      <c r="B20" s="264" t="s">
        <v>478</v>
      </c>
      <c r="C20" s="112">
        <v>440</v>
      </c>
      <c r="D20" s="112">
        <v>475</v>
      </c>
      <c r="E20" s="265">
        <v>475</v>
      </c>
      <c r="F20" s="266">
        <v>41887</v>
      </c>
      <c r="G20" s="263">
        <f t="shared" si="1"/>
        <v>7.9545454545454541</v>
      </c>
    </row>
    <row r="21" spans="1:7">
      <c r="A21" s="169">
        <v>41850</v>
      </c>
      <c r="B21" s="264" t="s">
        <v>479</v>
      </c>
      <c r="C21" s="112">
        <v>211</v>
      </c>
      <c r="D21" s="112">
        <v>235</v>
      </c>
      <c r="E21" s="265">
        <v>235</v>
      </c>
      <c r="F21" s="266">
        <v>41890</v>
      </c>
      <c r="G21" s="263">
        <f t="shared" si="1"/>
        <v>11.374407582938389</v>
      </c>
    </row>
    <row r="22" spans="1:7">
      <c r="A22" s="169">
        <v>41835</v>
      </c>
      <c r="B22" s="264" t="s">
        <v>480</v>
      </c>
      <c r="C22" s="112">
        <v>432</v>
      </c>
      <c r="D22" s="112">
        <v>475</v>
      </c>
      <c r="E22" s="265">
        <v>475</v>
      </c>
      <c r="F22" s="266">
        <v>41838</v>
      </c>
      <c r="G22" s="263">
        <f t="shared" si="1"/>
        <v>9.9537037037037042</v>
      </c>
    </row>
    <row r="23" spans="1:7">
      <c r="A23" s="268">
        <v>41835</v>
      </c>
      <c r="B23" s="269" t="s">
        <v>104</v>
      </c>
      <c r="C23" s="270">
        <v>309</v>
      </c>
      <c r="D23" s="270">
        <v>345</v>
      </c>
      <c r="E23" s="271">
        <v>295</v>
      </c>
      <c r="F23" s="272">
        <v>41850</v>
      </c>
      <c r="G23" s="273">
        <f t="shared" si="1"/>
        <v>-4.5307443365695796</v>
      </c>
    </row>
    <row r="24" spans="1:7">
      <c r="A24" s="169">
        <v>41814</v>
      </c>
      <c r="B24" s="264" t="s">
        <v>481</v>
      </c>
      <c r="C24" s="112">
        <v>432</v>
      </c>
      <c r="D24" s="112">
        <v>475</v>
      </c>
      <c r="E24" s="265">
        <v>497</v>
      </c>
      <c r="F24" s="266">
        <v>41821</v>
      </c>
      <c r="G24" s="263">
        <f t="shared" si="1"/>
        <v>15.046296296296296</v>
      </c>
    </row>
    <row r="25" spans="1:7">
      <c r="A25" s="169">
        <v>41807</v>
      </c>
      <c r="B25" s="264" t="s">
        <v>482</v>
      </c>
      <c r="C25" s="112">
        <v>72.5</v>
      </c>
      <c r="D25" s="112">
        <v>77</v>
      </c>
      <c r="E25" s="265">
        <v>77</v>
      </c>
      <c r="F25" s="266">
        <v>41808</v>
      </c>
      <c r="G25" s="263">
        <f t="shared" si="1"/>
        <v>6.2068965517241379</v>
      </c>
    </row>
    <row r="26" spans="1:7">
      <c r="A26" s="169">
        <v>41802</v>
      </c>
      <c r="B26" s="264" t="s">
        <v>483</v>
      </c>
      <c r="C26" s="112">
        <v>490</v>
      </c>
      <c r="D26" s="112">
        <v>540</v>
      </c>
      <c r="E26" s="265">
        <v>540</v>
      </c>
      <c r="F26" s="266">
        <v>41808</v>
      </c>
      <c r="G26" s="263">
        <f t="shared" si="1"/>
        <v>10.204081632653061</v>
      </c>
    </row>
    <row r="27" spans="1:7">
      <c r="A27" s="169">
        <v>41796</v>
      </c>
      <c r="B27" s="264" t="s">
        <v>484</v>
      </c>
      <c r="C27" s="112">
        <v>180</v>
      </c>
      <c r="D27" s="112">
        <v>195</v>
      </c>
      <c r="E27" s="265">
        <v>182</v>
      </c>
      <c r="F27" s="266">
        <v>41791</v>
      </c>
      <c r="G27" s="263">
        <f t="shared" si="1"/>
        <v>1.1111111111111112</v>
      </c>
    </row>
    <row r="28" spans="1:7">
      <c r="A28" s="169">
        <v>41789</v>
      </c>
      <c r="B28" s="264" t="s">
        <v>485</v>
      </c>
      <c r="C28" s="112">
        <v>115</v>
      </c>
      <c r="D28" s="112">
        <v>124</v>
      </c>
      <c r="E28" s="265">
        <v>124</v>
      </c>
      <c r="F28" s="266">
        <v>41794</v>
      </c>
      <c r="G28" s="263">
        <f t="shared" si="1"/>
        <v>7.8260869565217401</v>
      </c>
    </row>
    <row r="29" spans="1:7">
      <c r="A29" s="169">
        <v>41782</v>
      </c>
      <c r="B29" s="264" t="s">
        <v>486</v>
      </c>
      <c r="C29" s="112">
        <v>131</v>
      </c>
      <c r="D29" s="112">
        <v>155</v>
      </c>
      <c r="E29" s="265">
        <v>155</v>
      </c>
      <c r="F29" s="266">
        <v>41789</v>
      </c>
      <c r="G29" s="263">
        <f t="shared" si="1"/>
        <v>18.320610687022899</v>
      </c>
    </row>
    <row r="30" spans="1:7">
      <c r="A30" s="169">
        <v>41778</v>
      </c>
      <c r="B30" s="264" t="s">
        <v>487</v>
      </c>
      <c r="C30" s="112">
        <v>70</v>
      </c>
      <c r="D30" s="112">
        <v>90</v>
      </c>
      <c r="E30" s="265">
        <v>85</v>
      </c>
      <c r="F30" s="266">
        <v>41801</v>
      </c>
      <c r="G30" s="263">
        <f t="shared" si="1"/>
        <v>21.428571428571427</v>
      </c>
    </row>
    <row r="31" spans="1:7">
      <c r="A31" s="154">
        <v>41773</v>
      </c>
      <c r="B31" s="264" t="s">
        <v>488</v>
      </c>
      <c r="C31" s="112">
        <v>61</v>
      </c>
      <c r="D31" s="112">
        <v>75</v>
      </c>
      <c r="E31" s="265">
        <v>75</v>
      </c>
      <c r="F31" s="266">
        <v>41794</v>
      </c>
      <c r="G31" s="263">
        <f t="shared" si="1"/>
        <v>22.950819672131146</v>
      </c>
    </row>
    <row r="32" spans="1:7">
      <c r="A32" s="154">
        <v>41773</v>
      </c>
      <c r="B32" s="242" t="s">
        <v>489</v>
      </c>
      <c r="C32" s="117">
        <v>305</v>
      </c>
      <c r="D32" s="117">
        <v>345</v>
      </c>
      <c r="E32" s="171">
        <v>345</v>
      </c>
      <c r="F32" s="262">
        <v>41775</v>
      </c>
      <c r="G32" s="263">
        <f t="shared" si="1"/>
        <v>13.114754098360656</v>
      </c>
    </row>
    <row r="33" spans="1:10">
      <c r="A33" s="154">
        <v>41764</v>
      </c>
      <c r="B33" s="242" t="s">
        <v>490</v>
      </c>
      <c r="C33" s="117">
        <v>545</v>
      </c>
      <c r="D33" s="117">
        <v>630</v>
      </c>
      <c r="E33" s="171">
        <v>630</v>
      </c>
      <c r="F33" s="262">
        <v>41766</v>
      </c>
      <c r="G33" s="263">
        <f t="shared" si="1"/>
        <v>15.596330275229359</v>
      </c>
    </row>
    <row r="34" spans="1:10">
      <c r="A34" s="154">
        <v>41757</v>
      </c>
      <c r="B34" s="242" t="s">
        <v>491</v>
      </c>
      <c r="C34" s="117">
        <v>715</v>
      </c>
      <c r="D34" s="117">
        <v>800</v>
      </c>
      <c r="E34" s="171">
        <v>800</v>
      </c>
      <c r="F34" s="262">
        <v>41758</v>
      </c>
      <c r="G34" s="263">
        <f t="shared" si="1"/>
        <v>11.888111888111888</v>
      </c>
    </row>
    <row r="35" spans="1:10">
      <c r="A35" s="154">
        <v>41739</v>
      </c>
      <c r="B35" s="242" t="s">
        <v>351</v>
      </c>
      <c r="C35" s="117">
        <v>1200</v>
      </c>
      <c r="D35" s="117">
        <v>1300</v>
      </c>
      <c r="E35" s="171">
        <v>1300</v>
      </c>
      <c r="F35" s="262">
        <v>41772</v>
      </c>
      <c r="G35" s="263">
        <f t="shared" si="1"/>
        <v>8.3333333333333321</v>
      </c>
    </row>
    <row r="36" spans="1:10">
      <c r="A36" s="154">
        <v>41733</v>
      </c>
      <c r="B36" s="242" t="s">
        <v>492</v>
      </c>
      <c r="C36" s="117">
        <v>58</v>
      </c>
      <c r="D36" s="117">
        <v>70</v>
      </c>
      <c r="E36" s="171">
        <v>70</v>
      </c>
      <c r="F36" s="262">
        <v>41778</v>
      </c>
      <c r="G36" s="263">
        <f t="shared" si="1"/>
        <v>20.689655172413794</v>
      </c>
    </row>
    <row r="37" spans="1:10">
      <c r="A37" s="154">
        <v>41732</v>
      </c>
      <c r="B37" s="242" t="s">
        <v>493</v>
      </c>
      <c r="C37" s="117">
        <v>65</v>
      </c>
      <c r="D37" s="117">
        <v>75</v>
      </c>
      <c r="E37" s="171">
        <v>75</v>
      </c>
      <c r="F37" s="262">
        <v>41773</v>
      </c>
      <c r="G37" s="263">
        <f t="shared" si="1"/>
        <v>15.384615384615385</v>
      </c>
    </row>
    <row r="38" spans="1:10">
      <c r="A38" s="154">
        <v>41726</v>
      </c>
      <c r="B38" s="242" t="s">
        <v>494</v>
      </c>
      <c r="C38" s="117">
        <v>585</v>
      </c>
      <c r="D38" s="117">
        <v>605</v>
      </c>
      <c r="E38" s="171">
        <v>605</v>
      </c>
      <c r="F38" s="262">
        <v>41730</v>
      </c>
      <c r="G38" s="263">
        <f t="shared" si="1"/>
        <v>3.4188034188034191</v>
      </c>
    </row>
    <row r="39" spans="1:10">
      <c r="A39" s="154">
        <v>41709</v>
      </c>
      <c r="B39" s="242" t="s">
        <v>495</v>
      </c>
      <c r="C39" s="117">
        <v>630</v>
      </c>
      <c r="D39" s="117">
        <v>700</v>
      </c>
      <c r="E39" s="171">
        <v>700</v>
      </c>
      <c r="F39" s="262">
        <v>41725</v>
      </c>
      <c r="G39" s="263">
        <f t="shared" si="1"/>
        <v>11.111111111111111</v>
      </c>
    </row>
    <row r="40" spans="1:10">
      <c r="A40" s="154">
        <v>41708</v>
      </c>
      <c r="B40" s="242" t="s">
        <v>496</v>
      </c>
      <c r="C40" s="117">
        <v>235</v>
      </c>
      <c r="D40" s="117">
        <v>260</v>
      </c>
      <c r="E40" s="171">
        <v>260</v>
      </c>
      <c r="F40" s="262">
        <v>41726</v>
      </c>
      <c r="G40" s="263">
        <f t="shared" si="1"/>
        <v>10.638297872340425</v>
      </c>
    </row>
    <row r="41" spans="1:10">
      <c r="A41" s="154">
        <v>41701</v>
      </c>
      <c r="B41" s="242" t="s">
        <v>497</v>
      </c>
      <c r="C41" s="117">
        <v>795</v>
      </c>
      <c r="D41" s="117">
        <v>850</v>
      </c>
      <c r="E41" s="171">
        <v>850</v>
      </c>
      <c r="F41" s="262">
        <v>41705</v>
      </c>
      <c r="G41" s="263">
        <f t="shared" si="1"/>
        <v>6.9182389937106921</v>
      </c>
    </row>
    <row r="42" spans="1:10">
      <c r="A42" s="154">
        <v>41674</v>
      </c>
      <c r="B42" s="242" t="s">
        <v>498</v>
      </c>
      <c r="C42" s="117">
        <v>860</v>
      </c>
      <c r="D42" s="117">
        <v>920</v>
      </c>
      <c r="E42" s="171">
        <v>920</v>
      </c>
      <c r="F42" s="262">
        <v>41687</v>
      </c>
      <c r="G42" s="263">
        <f t="shared" ref="G42" si="2">((E42-C42)/C42)*100</f>
        <v>6.9767441860465116</v>
      </c>
    </row>
    <row r="43" spans="1:10" ht="15.75" thickBot="1">
      <c r="A43" s="150"/>
      <c r="E43" s="147"/>
      <c r="G43" s="274"/>
    </row>
    <row r="44" spans="1:10" ht="15.75" thickBot="1">
      <c r="C44" s="180" t="s">
        <v>132</v>
      </c>
      <c r="D44" s="181"/>
      <c r="E44" s="245"/>
      <c r="F44" s="275">
        <v>3.6987000000000001</v>
      </c>
      <c r="G44" s="276"/>
      <c r="H44" s="105"/>
      <c r="I44" s="105"/>
      <c r="J44" s="105"/>
    </row>
    <row r="45" spans="1:10">
      <c r="A45" s="150"/>
      <c r="E45" s="147"/>
      <c r="G45" s="274"/>
    </row>
    <row r="46" spans="1:10">
      <c r="A46" s="238" t="s">
        <v>133</v>
      </c>
      <c r="B46" s="238"/>
      <c r="C46" s="238"/>
      <c r="D46" s="238"/>
      <c r="E46" s="238"/>
      <c r="F46" s="238"/>
      <c r="G46" s="238"/>
    </row>
  </sheetData>
  <sheetProtection password="CAF5" sheet="1" objects="1" scenarios="1"/>
  <mergeCells count="4">
    <mergeCell ref="A1:G1"/>
    <mergeCell ref="A46:G46"/>
    <mergeCell ref="F44:G44"/>
    <mergeCell ref="C44:E44"/>
  </mergeCells>
  <pageMargins left="0.69930555555555596" right="0.69930555555555596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activeCell="D13" sqref="D13"/>
    </sheetView>
  </sheetViews>
  <sheetFormatPr defaultColWidth="11.85546875" defaultRowHeight="15"/>
  <cols>
    <col min="2" max="2" width="21.42578125" customWidth="1"/>
    <col min="3" max="3" width="11" style="42" bestFit="1" customWidth="1"/>
    <col min="4" max="4" width="7.7109375" style="42" bestFit="1" customWidth="1"/>
    <col min="5" max="5" width="12.42578125" style="42" bestFit="1" customWidth="1"/>
    <col min="6" max="6" width="14.85546875" style="42" bestFit="1" customWidth="1"/>
    <col min="7" max="7" width="10.140625" style="42" bestFit="1" customWidth="1"/>
  </cols>
  <sheetData>
    <row r="1" spans="1:7" ht="18.75">
      <c r="A1" s="46" t="s">
        <v>499</v>
      </c>
      <c r="B1" s="50"/>
      <c r="C1" s="50"/>
      <c r="D1" s="50"/>
      <c r="E1" s="50"/>
      <c r="F1" s="50"/>
      <c r="G1" s="51"/>
    </row>
    <row r="2" spans="1:7">
      <c r="A2" s="1"/>
      <c r="B2" s="2"/>
    </row>
    <row r="3" spans="1:7" ht="15.75" thickBot="1">
      <c r="A3" s="1"/>
      <c r="B3" s="2"/>
    </row>
    <row r="4" spans="1:7" ht="63" customHeight="1" thickBot="1">
      <c r="A4" s="3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  <c r="G4" s="70" t="s">
        <v>544</v>
      </c>
    </row>
    <row r="5" spans="1:7">
      <c r="A5" s="6">
        <v>41631</v>
      </c>
      <c r="B5" s="7" t="s">
        <v>500</v>
      </c>
      <c r="C5" s="43">
        <v>1950</v>
      </c>
      <c r="D5" s="43">
        <v>2050</v>
      </c>
      <c r="E5" s="45">
        <v>2010</v>
      </c>
      <c r="F5" s="61">
        <v>41634</v>
      </c>
      <c r="G5" s="60">
        <f t="shared" ref="G5:G39" si="0">((E5-C5)/C5)*100</f>
        <v>3.0769230769230771</v>
      </c>
    </row>
    <row r="6" spans="1:7">
      <c r="A6" s="6">
        <v>41631</v>
      </c>
      <c r="B6" s="7" t="s">
        <v>501</v>
      </c>
      <c r="C6" s="43">
        <v>970</v>
      </c>
      <c r="D6" s="43">
        <v>1040</v>
      </c>
      <c r="E6" s="45">
        <v>1040</v>
      </c>
      <c r="F6" s="61">
        <v>41645</v>
      </c>
      <c r="G6" s="60">
        <f t="shared" si="0"/>
        <v>7.216494845360824</v>
      </c>
    </row>
    <row r="7" spans="1:7">
      <c r="A7" s="10">
        <v>41616</v>
      </c>
      <c r="B7" s="11" t="s">
        <v>456</v>
      </c>
      <c r="C7" s="97">
        <v>270</v>
      </c>
      <c r="D7" s="97">
        <v>350</v>
      </c>
      <c r="E7" s="98">
        <v>245</v>
      </c>
      <c r="F7" s="99">
        <v>41708</v>
      </c>
      <c r="G7" s="89">
        <f t="shared" si="0"/>
        <v>-9.2592592592592595</v>
      </c>
    </row>
    <row r="8" spans="1:7">
      <c r="A8" s="6">
        <v>41590</v>
      </c>
      <c r="B8" s="7" t="s">
        <v>502</v>
      </c>
      <c r="C8" s="43">
        <v>800</v>
      </c>
      <c r="D8" s="43">
        <v>850</v>
      </c>
      <c r="E8" s="45">
        <v>840</v>
      </c>
      <c r="F8" s="61">
        <v>41617</v>
      </c>
      <c r="G8" s="60">
        <f t="shared" si="0"/>
        <v>5</v>
      </c>
    </row>
    <row r="9" spans="1:7">
      <c r="A9" s="6">
        <v>41574</v>
      </c>
      <c r="B9" s="7" t="s">
        <v>280</v>
      </c>
      <c r="C9" s="43">
        <v>590</v>
      </c>
      <c r="D9" s="43">
        <v>650</v>
      </c>
      <c r="E9" s="45">
        <v>615</v>
      </c>
      <c r="F9" s="61">
        <v>41649</v>
      </c>
      <c r="G9" s="60">
        <f t="shared" si="0"/>
        <v>4.2372881355932197</v>
      </c>
    </row>
    <row r="10" spans="1:7">
      <c r="A10" s="6">
        <v>41557</v>
      </c>
      <c r="B10" s="7" t="s">
        <v>503</v>
      </c>
      <c r="C10" s="43">
        <v>472</v>
      </c>
      <c r="D10" s="43">
        <v>520</v>
      </c>
      <c r="E10" s="45">
        <v>520</v>
      </c>
      <c r="F10" s="61">
        <v>41568</v>
      </c>
      <c r="G10" s="60">
        <f t="shared" si="0"/>
        <v>10.16949152542373</v>
      </c>
    </row>
    <row r="11" spans="1:7">
      <c r="A11" s="6">
        <v>41537</v>
      </c>
      <c r="B11" s="7" t="s">
        <v>504</v>
      </c>
      <c r="C11" s="43">
        <v>1270</v>
      </c>
      <c r="D11" s="43">
        <v>1340</v>
      </c>
      <c r="E11" s="45">
        <v>1312</v>
      </c>
      <c r="F11" s="61">
        <v>41540</v>
      </c>
      <c r="G11" s="60">
        <f t="shared" si="0"/>
        <v>3.3070866141732282</v>
      </c>
    </row>
    <row r="12" spans="1:7">
      <c r="A12" s="6">
        <v>41528</v>
      </c>
      <c r="B12" s="7" t="s">
        <v>505</v>
      </c>
      <c r="C12" s="43">
        <v>1190</v>
      </c>
      <c r="D12" s="43">
        <v>1250</v>
      </c>
      <c r="E12" s="45">
        <v>1249</v>
      </c>
      <c r="F12" s="61">
        <v>41536</v>
      </c>
      <c r="G12" s="60">
        <f t="shared" si="0"/>
        <v>4.9579831932773111</v>
      </c>
    </row>
    <row r="13" spans="1:7">
      <c r="A13" s="6">
        <v>41511</v>
      </c>
      <c r="B13" s="7" t="s">
        <v>506</v>
      </c>
      <c r="C13" s="43">
        <v>738.75</v>
      </c>
      <c r="D13" s="43">
        <v>1000</v>
      </c>
      <c r="E13" s="45">
        <v>980</v>
      </c>
      <c r="F13" s="61">
        <v>41583</v>
      </c>
      <c r="G13" s="60">
        <f t="shared" si="0"/>
        <v>32.656514382402705</v>
      </c>
    </row>
    <row r="14" spans="1:7">
      <c r="A14" s="6">
        <v>41499</v>
      </c>
      <c r="B14" s="7" t="s">
        <v>507</v>
      </c>
      <c r="C14" s="43">
        <v>465</v>
      </c>
      <c r="D14" s="43">
        <v>490</v>
      </c>
      <c r="E14" s="45">
        <v>490</v>
      </c>
      <c r="F14" s="61">
        <v>41520</v>
      </c>
      <c r="G14" s="60">
        <f t="shared" si="0"/>
        <v>5.376344086021505</v>
      </c>
    </row>
    <row r="15" spans="1:7">
      <c r="A15" s="6">
        <v>41483</v>
      </c>
      <c r="B15" s="7" t="s">
        <v>92</v>
      </c>
      <c r="C15" s="43">
        <v>321.55</v>
      </c>
      <c r="D15" s="43">
        <v>350</v>
      </c>
      <c r="E15" s="45">
        <v>350</v>
      </c>
      <c r="F15" s="61">
        <v>41500</v>
      </c>
      <c r="G15" s="60">
        <f t="shared" si="0"/>
        <v>8.8477686207432704</v>
      </c>
    </row>
    <row r="16" spans="1:7">
      <c r="A16" s="6">
        <v>41483</v>
      </c>
      <c r="B16" s="7" t="s">
        <v>364</v>
      </c>
      <c r="C16" s="43">
        <v>395.35</v>
      </c>
      <c r="D16" s="43">
        <v>430</v>
      </c>
      <c r="E16" s="45">
        <v>430</v>
      </c>
      <c r="F16" s="61">
        <v>41484</v>
      </c>
      <c r="G16" s="60">
        <f t="shared" si="0"/>
        <v>8.7643859871000309</v>
      </c>
    </row>
    <row r="17" spans="1:7">
      <c r="A17" s="6">
        <v>41483</v>
      </c>
      <c r="B17" s="7" t="s">
        <v>508</v>
      </c>
      <c r="C17" s="43">
        <v>337.35</v>
      </c>
      <c r="D17" s="43">
        <v>352</v>
      </c>
      <c r="E17" s="45">
        <v>352</v>
      </c>
      <c r="F17" s="61">
        <v>41487</v>
      </c>
      <c r="G17" s="60">
        <f t="shared" si="0"/>
        <v>4.3426708166592487</v>
      </c>
    </row>
    <row r="18" spans="1:7">
      <c r="A18" s="6">
        <v>41436</v>
      </c>
      <c r="B18" s="7" t="s">
        <v>502</v>
      </c>
      <c r="C18" s="43">
        <v>840</v>
      </c>
      <c r="D18" s="43">
        <v>880</v>
      </c>
      <c r="E18" s="45">
        <v>880</v>
      </c>
      <c r="F18" s="61">
        <v>41453</v>
      </c>
      <c r="G18" s="60">
        <f t="shared" si="0"/>
        <v>4.7619047619047619</v>
      </c>
    </row>
    <row r="19" spans="1:7">
      <c r="A19" s="6">
        <v>41400</v>
      </c>
      <c r="B19" s="7" t="s">
        <v>509</v>
      </c>
      <c r="C19" s="43">
        <v>316</v>
      </c>
      <c r="D19" s="43">
        <v>325</v>
      </c>
      <c r="E19" s="45">
        <v>325</v>
      </c>
      <c r="F19" s="61">
        <v>41401</v>
      </c>
      <c r="G19" s="60">
        <f t="shared" si="0"/>
        <v>2.8481012658227849</v>
      </c>
    </row>
    <row r="20" spans="1:7">
      <c r="A20" s="6">
        <v>41385</v>
      </c>
      <c r="B20" s="7" t="s">
        <v>510</v>
      </c>
      <c r="C20" s="43">
        <v>282.5</v>
      </c>
      <c r="D20" s="43">
        <v>320</v>
      </c>
      <c r="E20" s="45">
        <v>319</v>
      </c>
      <c r="F20" s="61">
        <v>41424</v>
      </c>
      <c r="G20" s="60">
        <f t="shared" si="0"/>
        <v>12.920353982300886</v>
      </c>
    </row>
    <row r="21" spans="1:7">
      <c r="A21" s="6">
        <v>41364</v>
      </c>
      <c r="B21" s="7" t="s">
        <v>511</v>
      </c>
      <c r="C21" s="43">
        <v>49.5</v>
      </c>
      <c r="D21" s="43">
        <v>55</v>
      </c>
      <c r="E21" s="45">
        <v>55</v>
      </c>
      <c r="F21" s="61">
        <v>41389</v>
      </c>
      <c r="G21" s="60">
        <f t="shared" si="0"/>
        <v>11.111111111111111</v>
      </c>
    </row>
    <row r="22" spans="1:7">
      <c r="A22" s="6">
        <v>41343</v>
      </c>
      <c r="B22" s="7" t="s">
        <v>512</v>
      </c>
      <c r="C22" s="43">
        <v>305.8</v>
      </c>
      <c r="D22" s="43">
        <v>340</v>
      </c>
      <c r="E22" s="45">
        <v>338</v>
      </c>
      <c r="F22" s="61">
        <v>41522</v>
      </c>
      <c r="G22" s="60">
        <f t="shared" si="0"/>
        <v>10.529758011772396</v>
      </c>
    </row>
    <row r="23" spans="1:7">
      <c r="A23" s="6">
        <v>41343</v>
      </c>
      <c r="B23" s="7" t="s">
        <v>364</v>
      </c>
      <c r="C23" s="43">
        <v>554.1</v>
      </c>
      <c r="D23" s="43">
        <v>650</v>
      </c>
      <c r="E23" s="45">
        <v>650</v>
      </c>
      <c r="F23" s="61">
        <v>41389</v>
      </c>
      <c r="G23" s="60">
        <f t="shared" si="0"/>
        <v>17.307345244540691</v>
      </c>
    </row>
    <row r="24" spans="1:7">
      <c r="A24" s="6">
        <v>41343</v>
      </c>
      <c r="B24" s="7" t="s">
        <v>513</v>
      </c>
      <c r="C24" s="43">
        <v>134.15</v>
      </c>
      <c r="D24" s="43">
        <v>155</v>
      </c>
      <c r="E24" s="45">
        <v>155</v>
      </c>
      <c r="F24" s="61">
        <v>41472</v>
      </c>
      <c r="G24" s="60">
        <f t="shared" si="0"/>
        <v>15.542303391725676</v>
      </c>
    </row>
    <row r="25" spans="1:7">
      <c r="A25" s="6">
        <v>41336</v>
      </c>
      <c r="B25" s="7" t="s">
        <v>514</v>
      </c>
      <c r="C25" s="43">
        <v>90</v>
      </c>
      <c r="D25" s="43">
        <v>96</v>
      </c>
      <c r="E25" s="45">
        <v>96</v>
      </c>
      <c r="F25" s="61">
        <v>41341</v>
      </c>
      <c r="G25" s="60">
        <f t="shared" si="0"/>
        <v>6.666666666666667</v>
      </c>
    </row>
    <row r="26" spans="1:7">
      <c r="A26" s="6">
        <v>41329</v>
      </c>
      <c r="B26" s="7" t="s">
        <v>515</v>
      </c>
      <c r="C26" s="43">
        <v>281</v>
      </c>
      <c r="D26" s="43">
        <v>288</v>
      </c>
      <c r="E26" s="45">
        <v>288</v>
      </c>
      <c r="F26" s="61">
        <v>41344</v>
      </c>
      <c r="G26" s="60">
        <f t="shared" si="0"/>
        <v>2.4911032028469751</v>
      </c>
    </row>
    <row r="27" spans="1:7">
      <c r="A27" s="6">
        <v>41329</v>
      </c>
      <c r="B27" s="7" t="s">
        <v>516</v>
      </c>
      <c r="C27" s="43">
        <v>309.8</v>
      </c>
      <c r="D27" s="43">
        <v>330</v>
      </c>
      <c r="E27" s="45">
        <v>330</v>
      </c>
      <c r="F27" s="61">
        <v>41331</v>
      </c>
      <c r="G27" s="60">
        <f t="shared" si="0"/>
        <v>6.5203357004519003</v>
      </c>
    </row>
    <row r="28" spans="1:7">
      <c r="A28" s="6">
        <v>41322</v>
      </c>
      <c r="B28" s="7" t="s">
        <v>517</v>
      </c>
      <c r="C28" s="43">
        <v>96.7</v>
      </c>
      <c r="D28" s="43">
        <v>100</v>
      </c>
      <c r="E28" s="45">
        <v>100</v>
      </c>
      <c r="F28" s="61">
        <v>41344</v>
      </c>
      <c r="G28" s="60">
        <f t="shared" si="0"/>
        <v>3.4126163391933786</v>
      </c>
    </row>
    <row r="29" spans="1:7">
      <c r="A29" s="10">
        <v>41322</v>
      </c>
      <c r="B29" s="11" t="s">
        <v>518</v>
      </c>
      <c r="C29" s="97">
        <v>150.15</v>
      </c>
      <c r="D29" s="97">
        <v>185</v>
      </c>
      <c r="E29" s="98">
        <v>142.5</v>
      </c>
      <c r="F29" s="99">
        <v>41330</v>
      </c>
      <c r="G29" s="89">
        <f t="shared" si="0"/>
        <v>-5.0949050949050987</v>
      </c>
    </row>
    <row r="30" spans="1:7">
      <c r="A30" s="6">
        <v>41322</v>
      </c>
      <c r="B30" s="7" t="s">
        <v>519</v>
      </c>
      <c r="C30" s="43">
        <v>150</v>
      </c>
      <c r="D30" s="43">
        <v>157</v>
      </c>
      <c r="E30" s="45">
        <v>157</v>
      </c>
      <c r="F30" s="61">
        <v>41390</v>
      </c>
      <c r="G30" s="60">
        <f t="shared" si="0"/>
        <v>4.666666666666667</v>
      </c>
    </row>
    <row r="31" spans="1:7">
      <c r="A31" s="10">
        <v>41318</v>
      </c>
      <c r="B31" s="11" t="s">
        <v>520</v>
      </c>
      <c r="C31" s="97">
        <v>37</v>
      </c>
      <c r="D31" s="97">
        <v>40</v>
      </c>
      <c r="E31" s="98">
        <v>30</v>
      </c>
      <c r="F31" s="99">
        <v>41348</v>
      </c>
      <c r="G31" s="89">
        <f t="shared" si="0"/>
        <v>-18.918918918918919</v>
      </c>
    </row>
    <row r="32" spans="1:7">
      <c r="A32" s="6">
        <v>41301</v>
      </c>
      <c r="B32" s="7" t="s">
        <v>521</v>
      </c>
      <c r="C32" s="43">
        <v>80.8</v>
      </c>
      <c r="D32" s="43">
        <v>120</v>
      </c>
      <c r="E32" s="45">
        <v>120</v>
      </c>
      <c r="F32" s="61">
        <v>41498</v>
      </c>
      <c r="G32" s="60">
        <f t="shared" si="0"/>
        <v>48.514851485148519</v>
      </c>
    </row>
    <row r="33" spans="1:10">
      <c r="A33" s="6">
        <v>41301</v>
      </c>
      <c r="B33" s="7" t="s">
        <v>522</v>
      </c>
      <c r="C33" s="43">
        <v>21.1</v>
      </c>
      <c r="D33" s="43">
        <v>26</v>
      </c>
      <c r="E33" s="45">
        <v>26</v>
      </c>
      <c r="F33" s="61">
        <v>41311</v>
      </c>
      <c r="G33" s="60">
        <f t="shared" si="0"/>
        <v>23.222748815165868</v>
      </c>
    </row>
    <row r="34" spans="1:10">
      <c r="A34" s="10">
        <v>41294</v>
      </c>
      <c r="B34" s="11" t="s">
        <v>523</v>
      </c>
      <c r="C34" s="97">
        <v>77.95</v>
      </c>
      <c r="D34" s="97">
        <v>85</v>
      </c>
      <c r="E34" s="98">
        <v>72</v>
      </c>
      <c r="F34" s="99">
        <v>41296</v>
      </c>
      <c r="G34" s="89">
        <f t="shared" si="0"/>
        <v>-7.6330981398332307</v>
      </c>
    </row>
    <row r="35" spans="1:10">
      <c r="A35" s="6">
        <v>41294</v>
      </c>
      <c r="B35" s="7" t="s">
        <v>524</v>
      </c>
      <c r="C35" s="43">
        <v>898.95</v>
      </c>
      <c r="D35" s="43">
        <v>950</v>
      </c>
      <c r="E35" s="45">
        <v>950</v>
      </c>
      <c r="F35" s="61">
        <v>41295</v>
      </c>
      <c r="G35" s="60">
        <f t="shared" si="0"/>
        <v>5.6788475443572999</v>
      </c>
    </row>
    <row r="36" spans="1:10">
      <c r="A36" s="10">
        <v>41294</v>
      </c>
      <c r="B36" s="11" t="s">
        <v>519</v>
      </c>
      <c r="C36" s="97">
        <v>164.15</v>
      </c>
      <c r="D36" s="97">
        <v>188</v>
      </c>
      <c r="E36" s="98">
        <v>155</v>
      </c>
      <c r="F36" s="99">
        <v>41294</v>
      </c>
      <c r="G36" s="89">
        <f t="shared" si="0"/>
        <v>-5.5741699664940638</v>
      </c>
    </row>
    <row r="37" spans="1:10">
      <c r="A37" s="6">
        <v>41280</v>
      </c>
      <c r="B37" s="7" t="s">
        <v>388</v>
      </c>
      <c r="C37" s="43">
        <v>285.75</v>
      </c>
      <c r="D37" s="43">
        <v>350</v>
      </c>
      <c r="E37" s="45">
        <v>350</v>
      </c>
      <c r="F37" s="61">
        <v>41292</v>
      </c>
      <c r="G37" s="60">
        <f t="shared" si="0"/>
        <v>22.484689413823272</v>
      </c>
    </row>
    <row r="38" spans="1:10">
      <c r="A38" s="6">
        <v>41280</v>
      </c>
      <c r="B38" s="7" t="s">
        <v>521</v>
      </c>
      <c r="C38" s="43">
        <v>90</v>
      </c>
      <c r="D38" s="43">
        <v>96</v>
      </c>
      <c r="E38" s="45">
        <v>96</v>
      </c>
      <c r="F38" s="61">
        <v>41375</v>
      </c>
      <c r="G38" s="60">
        <f t="shared" si="0"/>
        <v>6.666666666666667</v>
      </c>
    </row>
    <row r="39" spans="1:10">
      <c r="A39" s="6">
        <v>41280</v>
      </c>
      <c r="B39" s="7" t="s">
        <v>525</v>
      </c>
      <c r="C39" s="43">
        <v>337.5</v>
      </c>
      <c r="D39" s="43">
        <v>354</v>
      </c>
      <c r="E39" s="45">
        <v>349</v>
      </c>
      <c r="F39" s="61">
        <v>41296</v>
      </c>
      <c r="G39" s="60">
        <f t="shared" si="0"/>
        <v>3.4074074074074074</v>
      </c>
    </row>
    <row r="40" spans="1:10" ht="15.75" thickBot="1">
      <c r="A40" s="2"/>
      <c r="E40" s="69"/>
      <c r="G40" s="92"/>
    </row>
    <row r="41" spans="1:10" ht="15.75" thickBot="1">
      <c r="C41" s="52" t="s">
        <v>132</v>
      </c>
      <c r="D41" s="53"/>
      <c r="E41" s="54"/>
      <c r="F41" s="95">
        <v>2.6023000000000001</v>
      </c>
      <c r="G41" s="96"/>
      <c r="H41" s="42"/>
      <c r="I41" s="42"/>
      <c r="J41" s="42"/>
    </row>
    <row r="42" spans="1:10">
      <c r="A42" s="2"/>
      <c r="E42" s="69"/>
      <c r="G42" s="92"/>
    </row>
    <row r="43" spans="1:10">
      <c r="A43" s="49" t="s">
        <v>133</v>
      </c>
      <c r="B43" s="49"/>
      <c r="C43" s="49"/>
      <c r="D43" s="49"/>
      <c r="E43" s="49"/>
      <c r="F43" s="49"/>
      <c r="G43" s="49"/>
    </row>
  </sheetData>
  <sheetProtection password="CAF5" sheet="1" objects="1" scenarios="1"/>
  <mergeCells count="4">
    <mergeCell ref="A1:G1"/>
    <mergeCell ref="A43:G43"/>
    <mergeCell ref="F41:G41"/>
    <mergeCell ref="C41:E41"/>
  </mergeCells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E13" sqref="E13"/>
    </sheetView>
  </sheetViews>
  <sheetFormatPr defaultColWidth="9" defaultRowHeight="15"/>
  <cols>
    <col min="1" max="1" width="11.5703125" bestFit="1" customWidth="1"/>
    <col min="2" max="2" width="21.5703125" bestFit="1" customWidth="1"/>
    <col min="3" max="3" width="11" bestFit="1" customWidth="1"/>
    <col min="4" max="4" width="7.7109375" bestFit="1" customWidth="1"/>
    <col min="5" max="5" width="15.140625" customWidth="1"/>
    <col min="6" max="6" width="14.85546875" bestFit="1" customWidth="1"/>
    <col min="7" max="7" width="10.140625" bestFit="1" customWidth="1"/>
  </cols>
  <sheetData>
    <row r="1" spans="1:7" ht="18.75">
      <c r="A1" s="46" t="s">
        <v>526</v>
      </c>
      <c r="B1" s="50"/>
      <c r="C1" s="50"/>
      <c r="D1" s="50"/>
      <c r="E1" s="50"/>
      <c r="F1" s="50"/>
      <c r="G1" s="51"/>
    </row>
    <row r="2" spans="1:7">
      <c r="A2" s="1"/>
      <c r="B2" s="2"/>
      <c r="C2" s="2"/>
      <c r="D2" s="2"/>
      <c r="E2" s="2"/>
      <c r="F2" s="2"/>
      <c r="G2" s="2"/>
    </row>
    <row r="3" spans="1:7" ht="15.75" thickBot="1">
      <c r="A3" s="1"/>
      <c r="B3" s="2"/>
      <c r="C3" s="2"/>
      <c r="D3" s="2"/>
      <c r="E3" s="2"/>
      <c r="F3" s="2"/>
      <c r="G3" s="2"/>
    </row>
    <row r="4" spans="1:7" ht="54.75" customHeight="1" thickBot="1">
      <c r="A4" s="3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  <c r="G4" s="70" t="s">
        <v>544</v>
      </c>
    </row>
    <row r="5" spans="1:7">
      <c r="A5" s="6">
        <v>41273</v>
      </c>
      <c r="B5" s="7" t="s">
        <v>527</v>
      </c>
      <c r="C5" s="7">
        <v>510</v>
      </c>
      <c r="D5" s="7">
        <v>607</v>
      </c>
      <c r="E5" s="7">
        <v>607</v>
      </c>
      <c r="F5" s="8">
        <v>41276</v>
      </c>
      <c r="G5" s="9">
        <f t="shared" ref="G5:G23" si="0">((E5-C5)/C5)*100</f>
        <v>19.019607843137255</v>
      </c>
    </row>
    <row r="6" spans="1:7">
      <c r="A6" s="6">
        <v>41273</v>
      </c>
      <c r="B6" s="7" t="s">
        <v>518</v>
      </c>
      <c r="C6" s="7">
        <v>164.25</v>
      </c>
      <c r="D6" s="7">
        <v>171.25</v>
      </c>
      <c r="E6" s="7">
        <v>171.25</v>
      </c>
      <c r="F6" s="8">
        <v>41276</v>
      </c>
      <c r="G6" s="9">
        <f t="shared" si="0"/>
        <v>4.2617960426179602</v>
      </c>
    </row>
    <row r="7" spans="1:7">
      <c r="A7" s="6">
        <v>41266</v>
      </c>
      <c r="B7" s="7" t="s">
        <v>528</v>
      </c>
      <c r="C7" s="7">
        <v>188</v>
      </c>
      <c r="D7" s="7">
        <v>203</v>
      </c>
      <c r="E7" s="7">
        <v>203</v>
      </c>
      <c r="F7" s="8">
        <v>41277</v>
      </c>
      <c r="G7" s="9">
        <f t="shared" si="0"/>
        <v>7.9787234042553195</v>
      </c>
    </row>
    <row r="8" spans="1:7">
      <c r="A8" s="6">
        <v>41252</v>
      </c>
      <c r="B8" s="7" t="s">
        <v>529</v>
      </c>
      <c r="C8" s="7">
        <v>104</v>
      </c>
      <c r="D8" s="7">
        <v>112</v>
      </c>
      <c r="E8" s="7">
        <v>112</v>
      </c>
      <c r="F8" s="8">
        <v>41277</v>
      </c>
      <c r="G8" s="9">
        <f t="shared" si="0"/>
        <v>7.6923076923076925</v>
      </c>
    </row>
    <row r="9" spans="1:7">
      <c r="A9" s="6">
        <v>41239</v>
      </c>
      <c r="B9" s="7" t="s">
        <v>530</v>
      </c>
      <c r="C9" s="7">
        <v>75</v>
      </c>
      <c r="D9" s="7">
        <v>82</v>
      </c>
      <c r="E9" s="7">
        <v>82</v>
      </c>
      <c r="F9" s="8">
        <v>41250</v>
      </c>
      <c r="G9" s="9">
        <f t="shared" si="0"/>
        <v>9.3333333333333339</v>
      </c>
    </row>
    <row r="10" spans="1:7">
      <c r="A10" s="6">
        <v>41238</v>
      </c>
      <c r="B10" s="7" t="s">
        <v>531</v>
      </c>
      <c r="C10" s="7">
        <v>104</v>
      </c>
      <c r="D10" s="7">
        <v>126</v>
      </c>
      <c r="E10" s="7">
        <v>126</v>
      </c>
      <c r="F10" s="8">
        <v>41278</v>
      </c>
      <c r="G10" s="9">
        <f t="shared" si="0"/>
        <v>21.153846153846153</v>
      </c>
    </row>
    <row r="11" spans="1:7">
      <c r="A11" s="6">
        <v>41238</v>
      </c>
      <c r="B11" s="7" t="s">
        <v>532</v>
      </c>
      <c r="C11" s="7">
        <v>82</v>
      </c>
      <c r="D11" s="7">
        <v>95</v>
      </c>
      <c r="E11" s="7">
        <v>95</v>
      </c>
      <c r="F11" s="8">
        <v>41276</v>
      </c>
      <c r="G11" s="9">
        <f t="shared" si="0"/>
        <v>15.853658536585366</v>
      </c>
    </row>
    <row r="12" spans="1:7">
      <c r="A12" s="6">
        <v>41238</v>
      </c>
      <c r="B12" s="7" t="s">
        <v>533</v>
      </c>
      <c r="C12" s="7">
        <v>177</v>
      </c>
      <c r="D12" s="7">
        <v>190</v>
      </c>
      <c r="E12" s="7">
        <v>190</v>
      </c>
      <c r="F12" s="8">
        <v>41267</v>
      </c>
      <c r="G12" s="9">
        <f t="shared" si="0"/>
        <v>7.3446327683615822</v>
      </c>
    </row>
    <row r="13" spans="1:7">
      <c r="A13" s="6">
        <v>41238</v>
      </c>
      <c r="B13" s="7" t="s">
        <v>534</v>
      </c>
      <c r="C13" s="7">
        <v>1381</v>
      </c>
      <c r="D13" s="7">
        <v>1452</v>
      </c>
      <c r="E13" s="7">
        <v>1452</v>
      </c>
      <c r="F13" s="8">
        <v>41254</v>
      </c>
      <c r="G13" s="9">
        <f t="shared" si="0"/>
        <v>5.1412020275162922</v>
      </c>
    </row>
    <row r="14" spans="1:7">
      <c r="A14" s="6">
        <v>41224</v>
      </c>
      <c r="B14" s="7" t="s">
        <v>535</v>
      </c>
      <c r="C14" s="7">
        <v>1359</v>
      </c>
      <c r="D14" s="7">
        <v>2091</v>
      </c>
      <c r="E14" s="7">
        <v>2091</v>
      </c>
      <c r="F14" s="8">
        <v>41240</v>
      </c>
      <c r="G14" s="9">
        <f t="shared" si="0"/>
        <v>53.863134657836639</v>
      </c>
    </row>
    <row r="15" spans="1:7">
      <c r="A15" s="6">
        <v>41224</v>
      </c>
      <c r="B15" s="7" t="s">
        <v>536</v>
      </c>
      <c r="C15" s="7">
        <v>138</v>
      </c>
      <c r="D15" s="7">
        <v>150</v>
      </c>
      <c r="E15" s="7">
        <v>150</v>
      </c>
      <c r="F15" s="8">
        <v>41250</v>
      </c>
      <c r="G15" s="9">
        <f t="shared" si="0"/>
        <v>8.695652173913043</v>
      </c>
    </row>
    <row r="16" spans="1:7">
      <c r="A16" s="6">
        <v>41217</v>
      </c>
      <c r="B16" s="7" t="s">
        <v>537</v>
      </c>
      <c r="C16" s="7">
        <v>190</v>
      </c>
      <c r="D16" s="7">
        <v>222</v>
      </c>
      <c r="E16" s="7">
        <v>222</v>
      </c>
      <c r="F16" s="8">
        <v>41248</v>
      </c>
      <c r="G16" s="9">
        <f t="shared" si="0"/>
        <v>16.842105263157894</v>
      </c>
    </row>
    <row r="17" spans="1:8">
      <c r="A17" s="6">
        <v>41207</v>
      </c>
      <c r="B17" s="7" t="s">
        <v>538</v>
      </c>
      <c r="C17" s="7">
        <v>10.5</v>
      </c>
      <c r="D17" s="7">
        <v>18</v>
      </c>
      <c r="E17" s="7">
        <v>18</v>
      </c>
      <c r="F17" s="8">
        <v>41257</v>
      </c>
      <c r="G17" s="9">
        <f t="shared" si="0"/>
        <v>71.428571428571431</v>
      </c>
    </row>
    <row r="18" spans="1:8">
      <c r="A18" s="6">
        <v>41203</v>
      </c>
      <c r="B18" s="7" t="s">
        <v>362</v>
      </c>
      <c r="C18" s="7">
        <v>102</v>
      </c>
      <c r="D18" s="7">
        <v>119</v>
      </c>
      <c r="E18" s="7">
        <v>119</v>
      </c>
      <c r="F18" s="8">
        <v>41249</v>
      </c>
      <c r="G18" s="9">
        <f t="shared" si="0"/>
        <v>16.666666666666664</v>
      </c>
    </row>
    <row r="19" spans="1:8">
      <c r="A19" s="10">
        <v>41196</v>
      </c>
      <c r="B19" s="11" t="s">
        <v>539</v>
      </c>
      <c r="C19" s="11">
        <v>73</v>
      </c>
      <c r="D19" s="11">
        <v>70</v>
      </c>
      <c r="E19" s="11">
        <v>70</v>
      </c>
      <c r="F19" s="12">
        <v>41204</v>
      </c>
      <c r="G19" s="13">
        <f t="shared" si="0"/>
        <v>-4.10958904109589</v>
      </c>
    </row>
    <row r="20" spans="1:8">
      <c r="A20" s="6">
        <v>41175</v>
      </c>
      <c r="B20" s="7" t="s">
        <v>540</v>
      </c>
      <c r="C20" s="7">
        <v>77</v>
      </c>
      <c r="D20" s="7">
        <v>111</v>
      </c>
      <c r="E20" s="7">
        <v>111</v>
      </c>
      <c r="F20" s="8">
        <v>41256</v>
      </c>
      <c r="G20" s="9">
        <f t="shared" si="0"/>
        <v>44.155844155844157</v>
      </c>
    </row>
    <row r="21" spans="1:8">
      <c r="A21" s="6">
        <v>41168</v>
      </c>
      <c r="B21" s="7" t="s">
        <v>541</v>
      </c>
      <c r="C21" s="7">
        <v>204</v>
      </c>
      <c r="D21" s="7">
        <v>270</v>
      </c>
      <c r="E21" s="7">
        <v>270</v>
      </c>
      <c r="F21" s="8">
        <v>41187</v>
      </c>
      <c r="G21" s="9">
        <f t="shared" si="0"/>
        <v>32.352941176470587</v>
      </c>
    </row>
    <row r="22" spans="1:8">
      <c r="A22" s="6">
        <v>41154</v>
      </c>
      <c r="B22" s="7" t="s">
        <v>542</v>
      </c>
      <c r="C22" s="7">
        <v>233</v>
      </c>
      <c r="D22" s="7">
        <v>313</v>
      </c>
      <c r="E22" s="7">
        <v>313</v>
      </c>
      <c r="F22" s="8">
        <v>41270</v>
      </c>
      <c r="G22" s="9">
        <f t="shared" si="0"/>
        <v>34.334763948497852</v>
      </c>
    </row>
    <row r="23" spans="1:8" ht="15.75" thickBot="1">
      <c r="A23" s="14">
        <v>41154</v>
      </c>
      <c r="B23" s="15" t="s">
        <v>508</v>
      </c>
      <c r="C23" s="15">
        <v>245</v>
      </c>
      <c r="D23" s="15">
        <v>330</v>
      </c>
      <c r="E23" s="15">
        <v>330</v>
      </c>
      <c r="F23" s="16">
        <v>41243</v>
      </c>
      <c r="G23" s="17">
        <f t="shared" si="0"/>
        <v>34.693877551020407</v>
      </c>
    </row>
    <row r="24" spans="1:8" ht="15.75" thickBot="1">
      <c r="A24" s="2"/>
      <c r="E24" s="18"/>
      <c r="G24" s="19"/>
    </row>
    <row r="25" spans="1:8" ht="15.75" thickBot="1">
      <c r="C25" s="52" t="s">
        <v>132</v>
      </c>
      <c r="D25" s="53"/>
      <c r="E25" s="54"/>
      <c r="F25" s="73">
        <v>4.0670000000000002</v>
      </c>
      <c r="G25" s="74"/>
      <c r="H25" s="2"/>
    </row>
    <row r="26" spans="1:8">
      <c r="A26" s="2"/>
      <c r="E26" s="18"/>
      <c r="G26" s="19"/>
    </row>
    <row r="27" spans="1:8">
      <c r="A27" s="49" t="s">
        <v>133</v>
      </c>
      <c r="B27" s="49"/>
      <c r="C27" s="49"/>
      <c r="D27" s="49"/>
      <c r="E27" s="49"/>
      <c r="F27" s="49"/>
      <c r="G27" s="49"/>
    </row>
  </sheetData>
  <sheetProtection password="CAF5" sheet="1" objects="1" scenarios="1"/>
  <mergeCells count="4">
    <mergeCell ref="A1:G1"/>
    <mergeCell ref="A27:G27"/>
    <mergeCell ref="C25:E25"/>
    <mergeCell ref="F25:G25"/>
  </mergeCell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B14" sqref="B14"/>
    </sheetView>
  </sheetViews>
  <sheetFormatPr defaultColWidth="9" defaultRowHeight="15"/>
  <cols>
    <col min="1" max="1" width="11.5703125" style="103" customWidth="1"/>
    <col min="2" max="2" width="25" style="103" customWidth="1"/>
    <col min="3" max="3" width="11" style="103" customWidth="1"/>
    <col min="4" max="4" width="7.7109375" style="103" customWidth="1"/>
    <col min="5" max="5" width="11.5703125" style="103" customWidth="1"/>
    <col min="6" max="6" width="14.85546875" style="103" customWidth="1"/>
    <col min="7" max="7" width="11.140625" style="103" customWidth="1"/>
    <col min="8" max="8" width="19.85546875" style="103" customWidth="1"/>
    <col min="9" max="9" width="14.5703125" style="103" customWidth="1"/>
    <col min="10" max="10" width="10" style="103"/>
    <col min="11" max="16384" width="9" style="103"/>
  </cols>
  <sheetData>
    <row r="1" spans="1:9" s="103" customFormat="1" ht="18">
      <c r="A1" s="100" t="s">
        <v>0</v>
      </c>
      <c r="B1" s="101"/>
      <c r="C1" s="101"/>
      <c r="D1" s="101"/>
      <c r="E1" s="101"/>
      <c r="F1" s="101"/>
      <c r="G1" s="102"/>
    </row>
    <row r="2" spans="1:9" s="103" customFormat="1" ht="15.75" thickBot="1">
      <c r="A2" s="149"/>
      <c r="B2" s="150"/>
      <c r="C2" s="150"/>
      <c r="D2" s="150"/>
      <c r="E2" s="150"/>
      <c r="F2" s="150"/>
      <c r="G2" s="150"/>
    </row>
    <row r="3" spans="1:9" s="103" customFormat="1" ht="45.75" thickBot="1">
      <c r="A3" s="151" t="s">
        <v>1</v>
      </c>
      <c r="B3" s="152" t="s">
        <v>2</v>
      </c>
      <c r="C3" s="152" t="s">
        <v>3</v>
      </c>
      <c r="D3" s="152" t="s">
        <v>4</v>
      </c>
      <c r="E3" s="153" t="s">
        <v>5</v>
      </c>
      <c r="F3" s="152" t="s">
        <v>6</v>
      </c>
      <c r="G3" s="110" t="s">
        <v>544</v>
      </c>
    </row>
    <row r="4" spans="1:9" s="103" customFormat="1">
      <c r="A4" s="154">
        <v>45286</v>
      </c>
      <c r="B4" s="155" t="s">
        <v>82</v>
      </c>
      <c r="C4" s="155">
        <v>347</v>
      </c>
      <c r="D4" s="155">
        <v>398</v>
      </c>
      <c r="E4" s="155">
        <v>398</v>
      </c>
      <c r="F4" s="156">
        <v>45293</v>
      </c>
      <c r="G4" s="157">
        <f t="shared" ref="G4:G16" si="0">((E4-C4)/C4*100)</f>
        <v>14.697406340057636</v>
      </c>
    </row>
    <row r="5" spans="1:9" s="103" customFormat="1">
      <c r="A5" s="154">
        <v>45272</v>
      </c>
      <c r="B5" s="155" t="s">
        <v>83</v>
      </c>
      <c r="C5" s="155">
        <v>158</v>
      </c>
      <c r="D5" s="155">
        <v>178</v>
      </c>
      <c r="E5" s="155">
        <v>176</v>
      </c>
      <c r="F5" s="156">
        <v>45293</v>
      </c>
      <c r="G5" s="157">
        <f t="shared" si="0"/>
        <v>11.39240506329114</v>
      </c>
    </row>
    <row r="6" spans="1:9" s="103" customFormat="1">
      <c r="A6" s="154">
        <v>45266</v>
      </c>
      <c r="B6" s="155" t="s">
        <v>84</v>
      </c>
      <c r="C6" s="155">
        <v>325</v>
      </c>
      <c r="D6" s="155">
        <v>377</v>
      </c>
      <c r="E6" s="155">
        <v>374</v>
      </c>
      <c r="F6" s="156">
        <v>45286</v>
      </c>
      <c r="G6" s="157">
        <f t="shared" si="0"/>
        <v>15.076923076923077</v>
      </c>
    </row>
    <row r="7" spans="1:9" s="103" customFormat="1">
      <c r="A7" s="158">
        <v>45264</v>
      </c>
      <c r="B7" s="159" t="s">
        <v>85</v>
      </c>
      <c r="C7" s="159">
        <v>210</v>
      </c>
      <c r="D7" s="159">
        <v>234</v>
      </c>
      <c r="E7" s="159">
        <v>210</v>
      </c>
      <c r="F7" s="160">
        <v>45307</v>
      </c>
      <c r="G7" s="161">
        <f t="shared" si="0"/>
        <v>0</v>
      </c>
      <c r="I7" s="138"/>
    </row>
    <row r="8" spans="1:9" s="103" customFormat="1">
      <c r="A8" s="162">
        <v>45253</v>
      </c>
      <c r="B8" s="163" t="s">
        <v>86</v>
      </c>
      <c r="C8" s="163">
        <v>113</v>
      </c>
      <c r="D8" s="163">
        <v>127</v>
      </c>
      <c r="E8" s="163">
        <v>110.35</v>
      </c>
      <c r="F8" s="164">
        <v>45261</v>
      </c>
      <c r="G8" s="165">
        <f t="shared" si="0"/>
        <v>-2.3451327433628371</v>
      </c>
    </row>
    <row r="9" spans="1:9" s="103" customFormat="1">
      <c r="A9" s="154">
        <v>45251</v>
      </c>
      <c r="B9" s="155" t="s">
        <v>87</v>
      </c>
      <c r="C9" s="155">
        <v>427</v>
      </c>
      <c r="D9" s="155">
        <v>493</v>
      </c>
      <c r="E9" s="155">
        <v>493</v>
      </c>
      <c r="F9" s="156">
        <v>45310</v>
      </c>
      <c r="G9" s="157">
        <f t="shared" si="0"/>
        <v>15.456674473067917</v>
      </c>
      <c r="I9" s="138"/>
    </row>
    <row r="10" spans="1:9" s="103" customFormat="1">
      <c r="A10" s="154">
        <v>45230</v>
      </c>
      <c r="B10" s="155" t="s">
        <v>88</v>
      </c>
      <c r="C10" s="155">
        <v>383</v>
      </c>
      <c r="D10" s="155">
        <v>457</v>
      </c>
      <c r="E10" s="155">
        <v>445</v>
      </c>
      <c r="F10" s="156">
        <v>45265</v>
      </c>
      <c r="G10" s="157">
        <f t="shared" si="0"/>
        <v>16.187989556135772</v>
      </c>
    </row>
    <row r="11" spans="1:9" s="103" customFormat="1">
      <c r="A11" s="154">
        <v>45215</v>
      </c>
      <c r="B11" s="155" t="s">
        <v>33</v>
      </c>
      <c r="C11" s="155">
        <v>154</v>
      </c>
      <c r="D11" s="155">
        <v>173</v>
      </c>
      <c r="E11" s="155">
        <v>173</v>
      </c>
      <c r="F11" s="156">
        <v>45279</v>
      </c>
      <c r="G11" s="157">
        <f t="shared" si="0"/>
        <v>12.337662337662337</v>
      </c>
      <c r="H11" s="150"/>
      <c r="I11" s="138"/>
    </row>
    <row r="12" spans="1:9" s="103" customFormat="1">
      <c r="A12" s="162">
        <v>45204</v>
      </c>
      <c r="B12" s="163" t="s">
        <v>89</v>
      </c>
      <c r="C12" s="163">
        <v>185</v>
      </c>
      <c r="D12" s="163">
        <v>208</v>
      </c>
      <c r="E12" s="163">
        <v>150.5</v>
      </c>
      <c r="F12" s="164">
        <v>45264</v>
      </c>
      <c r="G12" s="165">
        <f t="shared" si="0"/>
        <v>-18.648648648648649</v>
      </c>
      <c r="H12" s="150"/>
      <c r="I12" s="138"/>
    </row>
    <row r="13" spans="1:9" s="103" customFormat="1">
      <c r="A13" s="158">
        <v>45195</v>
      </c>
      <c r="B13" s="166" t="s">
        <v>90</v>
      </c>
      <c r="C13" s="166">
        <v>250</v>
      </c>
      <c r="D13" s="166">
        <v>280</v>
      </c>
      <c r="E13" s="166">
        <v>250</v>
      </c>
      <c r="F13" s="160">
        <v>45203</v>
      </c>
      <c r="G13" s="161">
        <f t="shared" si="0"/>
        <v>0</v>
      </c>
      <c r="H13" s="150"/>
    </row>
    <row r="14" spans="1:9" s="103" customFormat="1">
      <c r="A14" s="162">
        <v>45191</v>
      </c>
      <c r="B14" s="163" t="s">
        <v>91</v>
      </c>
      <c r="C14" s="163">
        <v>280</v>
      </c>
      <c r="D14" s="163">
        <v>347</v>
      </c>
      <c r="E14" s="163">
        <v>270.5</v>
      </c>
      <c r="F14" s="164">
        <v>45251</v>
      </c>
      <c r="G14" s="165">
        <f t="shared" si="0"/>
        <v>-3.3928571428571428</v>
      </c>
      <c r="H14" s="150"/>
      <c r="I14" s="138"/>
    </row>
    <row r="15" spans="1:9" s="103" customFormat="1">
      <c r="A15" s="154">
        <v>45189</v>
      </c>
      <c r="B15" s="155" t="s">
        <v>77</v>
      </c>
      <c r="C15" s="155">
        <v>150</v>
      </c>
      <c r="D15" s="155">
        <v>168</v>
      </c>
      <c r="E15" s="155">
        <v>168</v>
      </c>
      <c r="F15" s="156">
        <v>45251</v>
      </c>
      <c r="G15" s="157">
        <f t="shared" si="0"/>
        <v>12</v>
      </c>
      <c r="H15" s="150"/>
      <c r="I15" s="138"/>
    </row>
    <row r="16" spans="1:9" s="103" customFormat="1">
      <c r="A16" s="154">
        <v>45184</v>
      </c>
      <c r="B16" s="155" t="s">
        <v>92</v>
      </c>
      <c r="C16" s="155">
        <v>277</v>
      </c>
      <c r="D16" s="155">
        <v>327</v>
      </c>
      <c r="E16" s="155">
        <v>296.8</v>
      </c>
      <c r="F16" s="156">
        <v>45328</v>
      </c>
      <c r="G16" s="157">
        <f t="shared" si="0"/>
        <v>7.1480144404332178</v>
      </c>
      <c r="H16" s="150"/>
      <c r="I16" s="138"/>
    </row>
    <row r="17" spans="1:9" s="103" customFormat="1">
      <c r="A17" s="162">
        <v>45177</v>
      </c>
      <c r="B17" s="163" t="s">
        <v>93</v>
      </c>
      <c r="C17" s="163">
        <v>1815</v>
      </c>
      <c r="D17" s="163">
        <v>2147</v>
      </c>
      <c r="E17" s="163">
        <v>1675</v>
      </c>
      <c r="F17" s="164">
        <v>45222</v>
      </c>
      <c r="G17" s="165">
        <f t="shared" ref="G17:G43" si="1">((E17-C17)/C17*100)</f>
        <v>-7.7134986225895315</v>
      </c>
      <c r="H17" s="150"/>
      <c r="I17" s="138"/>
    </row>
    <row r="18" spans="1:9" s="103" customFormat="1">
      <c r="A18" s="162">
        <v>45176</v>
      </c>
      <c r="B18" s="163" t="s">
        <v>94</v>
      </c>
      <c r="C18" s="163">
        <v>154</v>
      </c>
      <c r="D18" s="163">
        <v>173</v>
      </c>
      <c r="E18" s="163">
        <v>148</v>
      </c>
      <c r="F18" s="164">
        <v>45181</v>
      </c>
      <c r="G18" s="165">
        <f t="shared" si="1"/>
        <v>-3.8961038961038961</v>
      </c>
      <c r="H18" s="150"/>
      <c r="I18" s="167"/>
    </row>
    <row r="19" spans="1:9" s="103" customFormat="1">
      <c r="A19" s="154">
        <v>45175</v>
      </c>
      <c r="B19" s="155" t="s">
        <v>95</v>
      </c>
      <c r="C19" s="155">
        <v>220</v>
      </c>
      <c r="D19" s="155">
        <v>245</v>
      </c>
      <c r="E19" s="155">
        <v>233</v>
      </c>
      <c r="F19" s="156">
        <v>45175</v>
      </c>
      <c r="G19" s="157">
        <f t="shared" si="1"/>
        <v>5.9090909090909092</v>
      </c>
      <c r="H19" s="150"/>
      <c r="I19" s="167"/>
    </row>
    <row r="20" spans="1:9" s="103" customFormat="1">
      <c r="A20" s="154">
        <v>45174</v>
      </c>
      <c r="B20" s="155" t="s">
        <v>96</v>
      </c>
      <c r="C20" s="155">
        <v>176</v>
      </c>
      <c r="D20" s="155">
        <v>197</v>
      </c>
      <c r="E20" s="155">
        <v>181</v>
      </c>
      <c r="F20" s="156">
        <v>45177</v>
      </c>
      <c r="G20" s="157">
        <f t="shared" si="1"/>
        <v>2.8409090909090908</v>
      </c>
      <c r="H20" s="168"/>
      <c r="I20" s="138"/>
    </row>
    <row r="21" spans="1:9" s="103" customFormat="1">
      <c r="A21" s="158">
        <v>45163</v>
      </c>
      <c r="B21" s="166" t="s">
        <v>97</v>
      </c>
      <c r="C21" s="166">
        <v>780</v>
      </c>
      <c r="D21" s="166">
        <v>909</v>
      </c>
      <c r="E21" s="166">
        <v>780</v>
      </c>
      <c r="F21" s="160">
        <v>45184</v>
      </c>
      <c r="G21" s="161">
        <f t="shared" si="1"/>
        <v>0</v>
      </c>
      <c r="H21" s="150"/>
      <c r="I21" s="167"/>
    </row>
    <row r="22" spans="1:9" s="103" customFormat="1">
      <c r="A22" s="154">
        <v>45160</v>
      </c>
      <c r="B22" s="155" t="s">
        <v>98</v>
      </c>
      <c r="C22" s="155">
        <v>231</v>
      </c>
      <c r="D22" s="155">
        <v>258</v>
      </c>
      <c r="E22" s="155">
        <v>245</v>
      </c>
      <c r="F22" s="156">
        <v>45173</v>
      </c>
      <c r="G22" s="157">
        <f t="shared" si="1"/>
        <v>6.0606060606060606</v>
      </c>
      <c r="H22" s="150"/>
      <c r="I22" s="167"/>
    </row>
    <row r="23" spans="1:9" s="103" customFormat="1">
      <c r="A23" s="169">
        <v>45159</v>
      </c>
      <c r="B23" s="170" t="s">
        <v>99</v>
      </c>
      <c r="C23" s="170">
        <v>153</v>
      </c>
      <c r="D23" s="170">
        <v>172</v>
      </c>
      <c r="E23" s="170">
        <v>163</v>
      </c>
      <c r="F23" s="156">
        <v>45160</v>
      </c>
      <c r="G23" s="157">
        <f t="shared" si="1"/>
        <v>6.5359477124183014</v>
      </c>
      <c r="H23" s="150"/>
      <c r="I23" s="167"/>
    </row>
    <row r="24" spans="1:9" s="103" customFormat="1">
      <c r="A24" s="154">
        <v>45159</v>
      </c>
      <c r="B24" s="155" t="s">
        <v>100</v>
      </c>
      <c r="C24" s="155">
        <v>1177</v>
      </c>
      <c r="D24" s="155">
        <v>1499</v>
      </c>
      <c r="E24" s="155">
        <v>1230</v>
      </c>
      <c r="F24" s="156">
        <v>45184</v>
      </c>
      <c r="G24" s="157">
        <f t="shared" si="1"/>
        <v>4.5029736618521667</v>
      </c>
      <c r="H24" s="150"/>
      <c r="I24" s="167"/>
    </row>
    <row r="25" spans="1:9" s="103" customFormat="1">
      <c r="A25" s="154">
        <v>45156</v>
      </c>
      <c r="B25" s="155" t="s">
        <v>62</v>
      </c>
      <c r="C25" s="155">
        <v>426</v>
      </c>
      <c r="D25" s="155">
        <v>477</v>
      </c>
      <c r="E25" s="155">
        <v>449</v>
      </c>
      <c r="F25" s="156">
        <v>45174</v>
      </c>
      <c r="G25" s="157">
        <f t="shared" si="1"/>
        <v>5.39906103286385</v>
      </c>
      <c r="H25" s="150"/>
      <c r="I25" s="167"/>
    </row>
    <row r="26" spans="1:9" s="103" customFormat="1">
      <c r="A26" s="154">
        <v>45155</v>
      </c>
      <c r="B26" s="155" t="s">
        <v>101</v>
      </c>
      <c r="C26" s="155">
        <v>207</v>
      </c>
      <c r="D26" s="155">
        <v>233</v>
      </c>
      <c r="E26" s="155">
        <v>219</v>
      </c>
      <c r="F26" s="156">
        <v>45156</v>
      </c>
      <c r="G26" s="157">
        <f t="shared" si="1"/>
        <v>5.7971014492753623</v>
      </c>
      <c r="H26" s="150"/>
      <c r="I26" s="167"/>
    </row>
    <row r="27" spans="1:9" s="103" customFormat="1">
      <c r="A27" s="154">
        <v>45154</v>
      </c>
      <c r="B27" s="155" t="s">
        <v>102</v>
      </c>
      <c r="C27" s="117">
        <v>128</v>
      </c>
      <c r="D27" s="117">
        <v>143</v>
      </c>
      <c r="E27" s="155">
        <v>143</v>
      </c>
      <c r="F27" s="156">
        <v>45159</v>
      </c>
      <c r="G27" s="157">
        <f t="shared" si="1"/>
        <v>11.71875</v>
      </c>
      <c r="H27" s="150"/>
      <c r="I27" s="167"/>
    </row>
    <row r="28" spans="1:9" s="103" customFormat="1">
      <c r="A28" s="154">
        <v>45154</v>
      </c>
      <c r="B28" s="155" t="s">
        <v>103</v>
      </c>
      <c r="C28" s="117">
        <v>233</v>
      </c>
      <c r="D28" s="117">
        <v>288</v>
      </c>
      <c r="E28" s="155">
        <v>284.39999999999998</v>
      </c>
      <c r="F28" s="156">
        <v>45175</v>
      </c>
      <c r="G28" s="157">
        <f t="shared" si="1"/>
        <v>22.060085836909863</v>
      </c>
      <c r="H28" s="150"/>
      <c r="I28" s="167"/>
    </row>
    <row r="29" spans="1:9" s="103" customFormat="1">
      <c r="A29" s="154">
        <v>45147</v>
      </c>
      <c r="B29" s="155" t="s">
        <v>52</v>
      </c>
      <c r="C29" s="117">
        <v>152</v>
      </c>
      <c r="D29" s="117">
        <v>170</v>
      </c>
      <c r="E29" s="155">
        <v>157</v>
      </c>
      <c r="F29" s="156">
        <v>45175</v>
      </c>
      <c r="G29" s="157">
        <f t="shared" si="1"/>
        <v>3.2894736842105261</v>
      </c>
      <c r="H29" s="150"/>
      <c r="I29" s="167"/>
    </row>
    <row r="30" spans="1:9" s="103" customFormat="1">
      <c r="A30" s="154">
        <v>45146</v>
      </c>
      <c r="B30" s="155" t="s">
        <v>104</v>
      </c>
      <c r="C30" s="117">
        <v>208</v>
      </c>
      <c r="D30" s="117">
        <v>233</v>
      </c>
      <c r="E30" s="155">
        <v>218.5</v>
      </c>
      <c r="F30" s="156">
        <v>45147</v>
      </c>
      <c r="G30" s="157">
        <f t="shared" si="1"/>
        <v>5.0480769230769234</v>
      </c>
      <c r="I30" s="167"/>
    </row>
    <row r="31" spans="1:9" s="103" customFormat="1">
      <c r="A31" s="154">
        <v>45142</v>
      </c>
      <c r="B31" s="155" t="s">
        <v>105</v>
      </c>
      <c r="C31" s="117">
        <v>149</v>
      </c>
      <c r="D31" s="117">
        <v>167</v>
      </c>
      <c r="E31" s="171">
        <v>158</v>
      </c>
      <c r="F31" s="156">
        <v>45146</v>
      </c>
      <c r="G31" s="157">
        <f t="shared" si="1"/>
        <v>6.0402684563758395</v>
      </c>
    </row>
    <row r="32" spans="1:9" s="103" customFormat="1">
      <c r="A32" s="154">
        <v>45141</v>
      </c>
      <c r="B32" s="155" t="s">
        <v>106</v>
      </c>
      <c r="C32" s="117">
        <v>375</v>
      </c>
      <c r="D32" s="117">
        <v>427</v>
      </c>
      <c r="E32" s="171">
        <v>427</v>
      </c>
      <c r="F32" s="156">
        <v>45148</v>
      </c>
      <c r="G32" s="157">
        <f t="shared" si="1"/>
        <v>13.866666666666665</v>
      </c>
    </row>
    <row r="33" spans="1:9" s="103" customFormat="1">
      <c r="A33" s="162">
        <v>45141</v>
      </c>
      <c r="B33" s="163" t="s">
        <v>107</v>
      </c>
      <c r="C33" s="123">
        <v>68.5</v>
      </c>
      <c r="D33" s="123">
        <v>77</v>
      </c>
      <c r="E33" s="172">
        <v>63.5</v>
      </c>
      <c r="F33" s="164">
        <v>45156</v>
      </c>
      <c r="G33" s="165">
        <f t="shared" si="1"/>
        <v>-7.2992700729926998</v>
      </c>
      <c r="I33" s="167"/>
    </row>
    <row r="34" spans="1:9" s="103" customFormat="1">
      <c r="A34" s="154">
        <v>45125</v>
      </c>
      <c r="B34" s="155" t="s">
        <v>65</v>
      </c>
      <c r="C34" s="117">
        <v>300</v>
      </c>
      <c r="D34" s="117">
        <v>336</v>
      </c>
      <c r="E34" s="171">
        <v>307</v>
      </c>
      <c r="F34" s="156">
        <v>45139</v>
      </c>
      <c r="G34" s="157">
        <f t="shared" si="1"/>
        <v>2.3333333333333335</v>
      </c>
    </row>
    <row r="35" spans="1:9" s="103" customFormat="1">
      <c r="A35" s="154">
        <v>45121</v>
      </c>
      <c r="B35" s="155" t="s">
        <v>108</v>
      </c>
      <c r="C35" s="117">
        <v>368.5</v>
      </c>
      <c r="D35" s="117">
        <v>415</v>
      </c>
      <c r="E35" s="171">
        <v>363.5</v>
      </c>
      <c r="F35" s="156">
        <v>45139</v>
      </c>
      <c r="G35" s="165">
        <f t="shared" si="1"/>
        <v>-1.3568521031207599</v>
      </c>
    </row>
    <row r="36" spans="1:9" s="103" customFormat="1">
      <c r="A36" s="154">
        <v>45104</v>
      </c>
      <c r="B36" s="155" t="s">
        <v>109</v>
      </c>
      <c r="C36" s="117">
        <v>285</v>
      </c>
      <c r="D36" s="117">
        <v>320</v>
      </c>
      <c r="E36" s="171">
        <v>282.25</v>
      </c>
      <c r="F36" s="156">
        <v>45141</v>
      </c>
      <c r="G36" s="165">
        <f t="shared" si="1"/>
        <v>-0.96491228070175439</v>
      </c>
    </row>
    <row r="37" spans="1:9" s="103" customFormat="1">
      <c r="A37" s="154">
        <v>45092</v>
      </c>
      <c r="B37" s="155" t="s">
        <v>110</v>
      </c>
      <c r="C37" s="117">
        <v>560</v>
      </c>
      <c r="D37" s="117">
        <v>628</v>
      </c>
      <c r="E37" s="171">
        <v>527</v>
      </c>
      <c r="F37" s="156">
        <v>45103</v>
      </c>
      <c r="G37" s="165">
        <f t="shared" si="1"/>
        <v>-5.8928571428571423</v>
      </c>
    </row>
    <row r="38" spans="1:9" s="103" customFormat="1">
      <c r="A38" s="154">
        <v>45079</v>
      </c>
      <c r="B38" s="155" t="s">
        <v>111</v>
      </c>
      <c r="C38" s="117">
        <v>293</v>
      </c>
      <c r="D38" s="117">
        <v>318</v>
      </c>
      <c r="E38" s="171">
        <v>305</v>
      </c>
      <c r="F38" s="156">
        <v>45118</v>
      </c>
      <c r="G38" s="157">
        <f t="shared" si="1"/>
        <v>4.0955631399317403</v>
      </c>
    </row>
    <row r="39" spans="1:9" s="103" customFormat="1">
      <c r="A39" s="154">
        <v>45062</v>
      </c>
      <c r="B39" s="155" t="s">
        <v>112</v>
      </c>
      <c r="C39" s="117">
        <v>135</v>
      </c>
      <c r="D39" s="117">
        <v>150</v>
      </c>
      <c r="E39" s="171">
        <v>143</v>
      </c>
      <c r="F39" s="156">
        <v>45124</v>
      </c>
      <c r="G39" s="157">
        <f t="shared" si="1"/>
        <v>5.9259259259259265</v>
      </c>
    </row>
    <row r="40" spans="1:9" s="103" customFormat="1">
      <c r="A40" s="154">
        <v>45086</v>
      </c>
      <c r="B40" s="155" t="s">
        <v>113</v>
      </c>
      <c r="C40" s="117">
        <v>334</v>
      </c>
      <c r="D40" s="117">
        <v>375</v>
      </c>
      <c r="E40" s="171">
        <v>352</v>
      </c>
      <c r="F40" s="156">
        <v>45092</v>
      </c>
      <c r="G40" s="157">
        <f t="shared" si="1"/>
        <v>5.3892215568862278</v>
      </c>
    </row>
    <row r="41" spans="1:9" s="103" customFormat="1">
      <c r="A41" s="154">
        <v>45077</v>
      </c>
      <c r="B41" s="155" t="s">
        <v>114</v>
      </c>
      <c r="C41" s="117">
        <v>120.5</v>
      </c>
      <c r="D41" s="117">
        <v>135</v>
      </c>
      <c r="E41" s="171">
        <v>133</v>
      </c>
      <c r="F41" s="156">
        <v>45090</v>
      </c>
      <c r="G41" s="157">
        <f t="shared" si="1"/>
        <v>10.37344398340249</v>
      </c>
    </row>
    <row r="42" spans="1:9" s="103" customFormat="1">
      <c r="A42" s="162">
        <v>45063</v>
      </c>
      <c r="B42" s="163" t="s">
        <v>115</v>
      </c>
      <c r="C42" s="123">
        <v>82.5</v>
      </c>
      <c r="D42" s="123">
        <v>93</v>
      </c>
      <c r="E42" s="172">
        <v>79.849999999999994</v>
      </c>
      <c r="F42" s="164">
        <v>45076</v>
      </c>
      <c r="G42" s="165">
        <f t="shared" si="1"/>
        <v>-3.212121212121219</v>
      </c>
    </row>
    <row r="43" spans="1:9" s="103" customFormat="1">
      <c r="A43" s="154">
        <v>45062</v>
      </c>
      <c r="B43" s="155" t="s">
        <v>116</v>
      </c>
      <c r="C43" s="117">
        <v>513</v>
      </c>
      <c r="D43" s="117">
        <v>574</v>
      </c>
      <c r="E43" s="171">
        <v>544</v>
      </c>
      <c r="F43" s="156">
        <v>45063</v>
      </c>
      <c r="G43" s="157">
        <f t="shared" si="1"/>
        <v>6.0428849902534107</v>
      </c>
    </row>
    <row r="44" spans="1:9" s="103" customFormat="1">
      <c r="A44" s="154">
        <v>45056</v>
      </c>
      <c r="B44" s="155" t="s">
        <v>117</v>
      </c>
      <c r="C44" s="117">
        <v>533</v>
      </c>
      <c r="D44" s="117">
        <v>595</v>
      </c>
      <c r="E44" s="171">
        <v>565</v>
      </c>
      <c r="F44" s="156">
        <v>45056</v>
      </c>
      <c r="G44" s="157">
        <f t="shared" ref="G44:G61" si="2">((E44-C44)/C44*100)</f>
        <v>6.0037523452157595</v>
      </c>
    </row>
    <row r="45" spans="1:9" s="103" customFormat="1">
      <c r="A45" s="154">
        <v>45051</v>
      </c>
      <c r="B45" s="155" t="s">
        <v>60</v>
      </c>
      <c r="C45" s="117">
        <v>98</v>
      </c>
      <c r="D45" s="117">
        <v>110</v>
      </c>
      <c r="E45" s="171">
        <v>108.5</v>
      </c>
      <c r="F45" s="156">
        <v>45071</v>
      </c>
      <c r="G45" s="157">
        <f t="shared" si="2"/>
        <v>10.714285714285714</v>
      </c>
    </row>
    <row r="46" spans="1:9" s="103" customFormat="1">
      <c r="A46" s="162">
        <v>45044</v>
      </c>
      <c r="B46" s="163" t="s">
        <v>118</v>
      </c>
      <c r="C46" s="123">
        <v>292.5</v>
      </c>
      <c r="D46" s="123">
        <v>328</v>
      </c>
      <c r="E46" s="172">
        <v>238.25</v>
      </c>
      <c r="F46" s="164">
        <v>45062</v>
      </c>
      <c r="G46" s="165">
        <f t="shared" si="2"/>
        <v>-18.547008547008549</v>
      </c>
    </row>
    <row r="47" spans="1:9" s="103" customFormat="1">
      <c r="A47" s="154">
        <v>45035</v>
      </c>
      <c r="B47" s="155" t="s">
        <v>119</v>
      </c>
      <c r="C47" s="117">
        <v>109</v>
      </c>
      <c r="D47" s="117">
        <v>124</v>
      </c>
      <c r="E47" s="171">
        <v>116</v>
      </c>
      <c r="F47" s="156">
        <v>45050</v>
      </c>
      <c r="G47" s="157">
        <f t="shared" si="2"/>
        <v>6.4220183486238538</v>
      </c>
    </row>
    <row r="48" spans="1:9" s="103" customFormat="1">
      <c r="A48" s="162">
        <v>45035</v>
      </c>
      <c r="B48" s="163" t="s">
        <v>120</v>
      </c>
      <c r="C48" s="123">
        <v>211</v>
      </c>
      <c r="D48" s="123">
        <v>236</v>
      </c>
      <c r="E48" s="172">
        <v>198.5</v>
      </c>
      <c r="F48" s="164">
        <v>45049</v>
      </c>
      <c r="G48" s="165">
        <f t="shared" si="2"/>
        <v>-5.9241706161137442</v>
      </c>
    </row>
    <row r="49" spans="1:10" s="103" customFormat="1">
      <c r="A49" s="154">
        <v>45021</v>
      </c>
      <c r="B49" s="155" t="s">
        <v>121</v>
      </c>
      <c r="C49" s="117">
        <v>464</v>
      </c>
      <c r="D49" s="117">
        <v>520</v>
      </c>
      <c r="E49" s="171">
        <v>477</v>
      </c>
      <c r="F49" s="156">
        <v>45028</v>
      </c>
      <c r="G49" s="157">
        <f t="shared" si="2"/>
        <v>2.8017241379310347</v>
      </c>
    </row>
    <row r="50" spans="1:10" s="103" customFormat="1">
      <c r="A50" s="154">
        <v>45021</v>
      </c>
      <c r="B50" s="155" t="s">
        <v>122</v>
      </c>
      <c r="C50" s="117">
        <v>163.5</v>
      </c>
      <c r="D50" s="117">
        <v>183</v>
      </c>
      <c r="E50" s="171">
        <v>172.5</v>
      </c>
      <c r="F50" s="156">
        <v>45035</v>
      </c>
      <c r="G50" s="157">
        <f t="shared" si="2"/>
        <v>5.5045871559633035</v>
      </c>
    </row>
    <row r="51" spans="1:10" s="103" customFormat="1">
      <c r="A51" s="162">
        <v>45012</v>
      </c>
      <c r="B51" s="163" t="s">
        <v>123</v>
      </c>
      <c r="C51" s="123">
        <v>465</v>
      </c>
      <c r="D51" s="123">
        <v>520</v>
      </c>
      <c r="E51" s="172">
        <v>435</v>
      </c>
      <c r="F51" s="164">
        <v>45019</v>
      </c>
      <c r="G51" s="165">
        <f t="shared" si="2"/>
        <v>-6.4516129032258061</v>
      </c>
    </row>
    <row r="52" spans="1:10" s="103" customFormat="1">
      <c r="A52" s="173">
        <v>45009</v>
      </c>
      <c r="B52" s="155" t="s">
        <v>15</v>
      </c>
      <c r="C52" s="117">
        <v>128.5</v>
      </c>
      <c r="D52" s="117">
        <v>145</v>
      </c>
      <c r="E52" s="171">
        <v>143</v>
      </c>
      <c r="F52" s="156">
        <v>45012</v>
      </c>
      <c r="G52" s="157">
        <f t="shared" si="2"/>
        <v>11.284046692607005</v>
      </c>
    </row>
    <row r="53" spans="1:10" s="103" customFormat="1">
      <c r="A53" s="173">
        <v>45007</v>
      </c>
      <c r="B53" s="155" t="s">
        <v>124</v>
      </c>
      <c r="C53" s="117">
        <v>360</v>
      </c>
      <c r="D53" s="117">
        <v>400</v>
      </c>
      <c r="E53" s="171">
        <v>392</v>
      </c>
      <c r="F53" s="156">
        <v>45033</v>
      </c>
      <c r="G53" s="157">
        <f t="shared" si="2"/>
        <v>8.8888888888888893</v>
      </c>
    </row>
    <row r="54" spans="1:10" s="103" customFormat="1">
      <c r="A54" s="154">
        <v>44993</v>
      </c>
      <c r="B54" s="155" t="s">
        <v>125</v>
      </c>
      <c r="C54" s="117">
        <v>98</v>
      </c>
      <c r="D54" s="117">
        <v>110</v>
      </c>
      <c r="E54" s="171">
        <v>98.1</v>
      </c>
      <c r="F54" s="156">
        <v>44995</v>
      </c>
      <c r="G54" s="157">
        <f t="shared" si="2"/>
        <v>0.10204081632652481</v>
      </c>
    </row>
    <row r="55" spans="1:10" s="103" customFormat="1">
      <c r="A55" s="154">
        <v>44978</v>
      </c>
      <c r="B55" s="155" t="s">
        <v>126</v>
      </c>
      <c r="C55" s="117">
        <v>335</v>
      </c>
      <c r="D55" s="117">
        <v>375</v>
      </c>
      <c r="E55" s="171">
        <v>370</v>
      </c>
      <c r="F55" s="156">
        <v>44993</v>
      </c>
      <c r="G55" s="157">
        <f t="shared" si="2"/>
        <v>10.44776119402985</v>
      </c>
    </row>
    <row r="56" spans="1:10" s="103" customFormat="1">
      <c r="A56" s="162">
        <v>44972</v>
      </c>
      <c r="B56" s="163" t="s">
        <v>127</v>
      </c>
      <c r="C56" s="123">
        <v>465</v>
      </c>
      <c r="D56" s="123">
        <v>520</v>
      </c>
      <c r="E56" s="172">
        <v>428.25</v>
      </c>
      <c r="F56" s="164">
        <v>44995</v>
      </c>
      <c r="G56" s="165">
        <f t="shared" si="2"/>
        <v>-7.9032258064516121</v>
      </c>
    </row>
    <row r="57" spans="1:10" s="103" customFormat="1">
      <c r="A57" s="154">
        <v>44972</v>
      </c>
      <c r="B57" s="155" t="s">
        <v>128</v>
      </c>
      <c r="C57" s="117">
        <v>141</v>
      </c>
      <c r="D57" s="117">
        <v>158</v>
      </c>
      <c r="E57" s="171">
        <v>150</v>
      </c>
      <c r="F57" s="156">
        <v>44977</v>
      </c>
      <c r="G57" s="157">
        <f t="shared" si="2"/>
        <v>6.3829787234042552</v>
      </c>
    </row>
    <row r="58" spans="1:10" s="103" customFormat="1">
      <c r="A58" s="154">
        <v>44964</v>
      </c>
      <c r="B58" s="155" t="s">
        <v>129</v>
      </c>
      <c r="C58" s="117">
        <v>295</v>
      </c>
      <c r="D58" s="117">
        <v>330</v>
      </c>
      <c r="E58" s="171">
        <v>313</v>
      </c>
      <c r="F58" s="156">
        <v>44971</v>
      </c>
      <c r="G58" s="157">
        <f t="shared" si="2"/>
        <v>6.1016949152542379</v>
      </c>
    </row>
    <row r="59" spans="1:10" s="103" customFormat="1">
      <c r="A59" s="162">
        <v>44951</v>
      </c>
      <c r="B59" s="163" t="s">
        <v>128</v>
      </c>
      <c r="C59" s="123">
        <v>143.5</v>
      </c>
      <c r="D59" s="123">
        <v>160</v>
      </c>
      <c r="E59" s="172">
        <v>132</v>
      </c>
      <c r="F59" s="164">
        <v>44958</v>
      </c>
      <c r="G59" s="165">
        <f t="shared" si="2"/>
        <v>-8.0139372822299642</v>
      </c>
    </row>
    <row r="60" spans="1:10" s="103" customFormat="1">
      <c r="A60" s="162">
        <v>44937</v>
      </c>
      <c r="B60" s="163" t="s">
        <v>130</v>
      </c>
      <c r="C60" s="123">
        <v>93</v>
      </c>
      <c r="D60" s="123">
        <v>105</v>
      </c>
      <c r="E60" s="172">
        <v>83.75</v>
      </c>
      <c r="F60" s="164">
        <v>44950</v>
      </c>
      <c r="G60" s="165">
        <f t="shared" si="2"/>
        <v>-9.9462365591397841</v>
      </c>
    </row>
    <row r="61" spans="1:10" s="103" customFormat="1" ht="15.75" thickBot="1">
      <c r="A61" s="174">
        <v>44935</v>
      </c>
      <c r="B61" s="175" t="s">
        <v>131</v>
      </c>
      <c r="C61" s="176">
        <v>330</v>
      </c>
      <c r="D61" s="176">
        <v>370</v>
      </c>
      <c r="E61" s="177">
        <v>300</v>
      </c>
      <c r="F61" s="178">
        <v>44960</v>
      </c>
      <c r="G61" s="179">
        <f t="shared" si="2"/>
        <v>-9.0909090909090917</v>
      </c>
    </row>
    <row r="63" spans="1:10" s="103" customFormat="1" ht="15.75" thickBot="1"/>
    <row r="64" spans="1:10" s="103" customFormat="1" ht="15.75" thickBot="1">
      <c r="C64" s="180" t="s">
        <v>132</v>
      </c>
      <c r="D64" s="181"/>
      <c r="E64" s="182"/>
      <c r="F64" s="55">
        <f>SUM(G4:G61)/100</f>
        <v>1.9158088396365607</v>
      </c>
      <c r="G64" s="56"/>
      <c r="H64" s="150"/>
      <c r="I64" s="183"/>
      <c r="J64" s="184"/>
    </row>
    <row r="65" spans="1:8" s="103" customFormat="1">
      <c r="B65" s="150"/>
      <c r="C65" s="150"/>
      <c r="D65" s="150"/>
      <c r="E65" s="150"/>
      <c r="F65" s="185"/>
      <c r="G65" s="150"/>
      <c r="H65" s="186"/>
    </row>
    <row r="66" spans="1:8" s="103" customFormat="1">
      <c r="B66" s="150"/>
      <c r="C66" s="150"/>
      <c r="D66" s="150"/>
      <c r="E66" s="150"/>
      <c r="F66" s="185"/>
      <c r="G66" s="150"/>
      <c r="H66" s="186"/>
    </row>
    <row r="67" spans="1:8" s="103" customFormat="1" ht="15.75">
      <c r="A67" s="187" t="s">
        <v>133</v>
      </c>
      <c r="B67" s="187"/>
      <c r="C67" s="187"/>
      <c r="D67" s="187"/>
      <c r="E67" s="187"/>
      <c r="F67" s="187"/>
      <c r="G67" s="187"/>
      <c r="H67" s="188"/>
    </row>
  </sheetData>
  <sheetProtection password="DDD7" sheet="1" objects="1" scenarios="1"/>
  <mergeCells count="4">
    <mergeCell ref="A1:G1"/>
    <mergeCell ref="A67:G67"/>
    <mergeCell ref="F64:G64"/>
    <mergeCell ref="C64:E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0"/>
  <sheetViews>
    <sheetView workbookViewId="0">
      <selection activeCell="A4" sqref="A4"/>
    </sheetView>
  </sheetViews>
  <sheetFormatPr defaultColWidth="9.140625" defaultRowHeight="15"/>
  <cols>
    <col min="1" max="1" width="11.5703125" style="103" customWidth="1"/>
    <col min="2" max="2" width="16.7109375" style="150" bestFit="1" customWidth="1"/>
    <col min="3" max="3" width="11" style="150" bestFit="1" customWidth="1"/>
    <col min="4" max="4" width="7.7109375" style="150" customWidth="1"/>
    <col min="5" max="5" width="12.42578125" style="150" bestFit="1" customWidth="1"/>
    <col min="6" max="6" width="14.85546875" style="150" bestFit="1" customWidth="1"/>
    <col min="7" max="7" width="12.7109375" style="150" customWidth="1"/>
    <col min="8" max="16384" width="9.140625" style="103"/>
  </cols>
  <sheetData>
    <row r="1" spans="1:7" s="103" customFormat="1" ht="18">
      <c r="A1" s="100" t="s">
        <v>545</v>
      </c>
      <c r="B1" s="101"/>
      <c r="C1" s="101"/>
      <c r="D1" s="101"/>
      <c r="E1" s="101"/>
      <c r="F1" s="101"/>
      <c r="G1" s="102"/>
    </row>
    <row r="2" spans="1:7" s="103" customFormat="1">
      <c r="A2" s="149"/>
      <c r="B2" s="150"/>
      <c r="C2" s="150"/>
      <c r="D2" s="150"/>
      <c r="E2" s="150"/>
      <c r="F2" s="150"/>
      <c r="G2" s="150"/>
    </row>
    <row r="3" spans="1:7" s="103" customFormat="1" ht="15.75" thickBot="1">
      <c r="A3" s="149"/>
      <c r="B3" s="150"/>
      <c r="C3" s="150"/>
      <c r="D3" s="150"/>
      <c r="E3" s="150"/>
      <c r="F3" s="150"/>
      <c r="G3" s="150"/>
    </row>
    <row r="4" spans="1:7" s="103" customFormat="1" ht="45.75" thickBot="1">
      <c r="A4" s="106" t="s">
        <v>1</v>
      </c>
      <c r="B4" s="107" t="s">
        <v>2</v>
      </c>
      <c r="C4" s="107" t="s">
        <v>3</v>
      </c>
      <c r="D4" s="107" t="s">
        <v>4</v>
      </c>
      <c r="E4" s="108" t="s">
        <v>5</v>
      </c>
      <c r="F4" s="107" t="s">
        <v>6</v>
      </c>
      <c r="G4" s="189" t="s">
        <v>544</v>
      </c>
    </row>
    <row r="5" spans="1:7" s="103" customFormat="1">
      <c r="A5" s="190">
        <v>44925</v>
      </c>
      <c r="B5" s="191" t="s">
        <v>134</v>
      </c>
      <c r="C5" s="192">
        <v>245</v>
      </c>
      <c r="D5" s="192">
        <v>275</v>
      </c>
      <c r="E5" s="193">
        <v>260</v>
      </c>
      <c r="F5" s="194">
        <v>44928</v>
      </c>
      <c r="G5" s="195">
        <f t="shared" ref="G5:G6" si="0">((E5-C5)/C5*100)</f>
        <v>6.1224489795918364</v>
      </c>
    </row>
    <row r="6" spans="1:7" s="103" customFormat="1">
      <c r="A6" s="154">
        <v>44922</v>
      </c>
      <c r="B6" s="155" t="s">
        <v>135</v>
      </c>
      <c r="C6" s="117">
        <v>325</v>
      </c>
      <c r="D6" s="117">
        <v>365</v>
      </c>
      <c r="E6" s="171">
        <v>357.5</v>
      </c>
      <c r="F6" s="156">
        <v>44938</v>
      </c>
      <c r="G6" s="157">
        <f t="shared" si="0"/>
        <v>10</v>
      </c>
    </row>
    <row r="7" spans="1:7" s="103" customFormat="1">
      <c r="A7" s="154">
        <v>44922</v>
      </c>
      <c r="B7" s="155" t="s">
        <v>136</v>
      </c>
      <c r="C7" s="155">
        <v>503</v>
      </c>
      <c r="D7" s="155">
        <v>560</v>
      </c>
      <c r="E7" s="155">
        <v>560</v>
      </c>
      <c r="F7" s="156">
        <v>44928</v>
      </c>
      <c r="G7" s="157">
        <f t="shared" ref="G7:G80" si="1">((E7-C7)/C7*100)</f>
        <v>11.332007952286283</v>
      </c>
    </row>
    <row r="8" spans="1:7" s="103" customFormat="1">
      <c r="A8" s="154">
        <v>44915</v>
      </c>
      <c r="B8" s="163" t="s">
        <v>117</v>
      </c>
      <c r="C8" s="163">
        <v>486</v>
      </c>
      <c r="D8" s="163">
        <v>544</v>
      </c>
      <c r="E8" s="163">
        <v>465</v>
      </c>
      <c r="F8" s="164">
        <v>44916</v>
      </c>
      <c r="G8" s="165">
        <f t="shared" si="1"/>
        <v>-4.3209876543209873</v>
      </c>
    </row>
    <row r="9" spans="1:7" s="103" customFormat="1">
      <c r="A9" s="154">
        <v>44914</v>
      </c>
      <c r="B9" s="155" t="s">
        <v>136</v>
      </c>
      <c r="C9" s="155">
        <v>490</v>
      </c>
      <c r="D9" s="155">
        <v>548</v>
      </c>
      <c r="E9" s="155">
        <v>520</v>
      </c>
      <c r="F9" s="156">
        <v>44915</v>
      </c>
      <c r="G9" s="157">
        <f t="shared" si="1"/>
        <v>6.1224489795918364</v>
      </c>
    </row>
    <row r="10" spans="1:7" s="103" customFormat="1">
      <c r="A10" s="154">
        <v>44911</v>
      </c>
      <c r="B10" s="155" t="s">
        <v>137</v>
      </c>
      <c r="C10" s="155">
        <v>400</v>
      </c>
      <c r="D10" s="155">
        <v>448</v>
      </c>
      <c r="E10" s="155">
        <v>448</v>
      </c>
      <c r="F10" s="156">
        <v>44914</v>
      </c>
      <c r="G10" s="157">
        <f t="shared" si="1"/>
        <v>12</v>
      </c>
    </row>
    <row r="11" spans="1:7" s="103" customFormat="1">
      <c r="A11" s="154">
        <v>44902</v>
      </c>
      <c r="B11" s="155" t="s">
        <v>138</v>
      </c>
      <c r="C11" s="155">
        <v>222</v>
      </c>
      <c r="D11" s="155">
        <v>249</v>
      </c>
      <c r="E11" s="155">
        <v>222</v>
      </c>
      <c r="F11" s="156">
        <v>44910</v>
      </c>
      <c r="G11" s="157">
        <f t="shared" si="1"/>
        <v>0</v>
      </c>
    </row>
    <row r="12" spans="1:7" s="103" customFormat="1">
      <c r="A12" s="162">
        <v>44901</v>
      </c>
      <c r="B12" s="163" t="s">
        <v>115</v>
      </c>
      <c r="C12" s="163">
        <v>64</v>
      </c>
      <c r="D12" s="163">
        <v>72</v>
      </c>
      <c r="E12" s="163">
        <v>56</v>
      </c>
      <c r="F12" s="164">
        <v>44960</v>
      </c>
      <c r="G12" s="165">
        <f t="shared" si="1"/>
        <v>-12.5</v>
      </c>
    </row>
    <row r="13" spans="1:7" s="103" customFormat="1">
      <c r="A13" s="154">
        <v>44897</v>
      </c>
      <c r="B13" s="155" t="s">
        <v>64</v>
      </c>
      <c r="C13" s="155">
        <v>74.5</v>
      </c>
      <c r="D13" s="155">
        <v>85</v>
      </c>
      <c r="E13" s="155">
        <v>84</v>
      </c>
      <c r="F13" s="156">
        <v>44902</v>
      </c>
      <c r="G13" s="157">
        <f t="shared" si="1"/>
        <v>12.751677852348994</v>
      </c>
    </row>
    <row r="14" spans="1:7" s="103" customFormat="1">
      <c r="A14" s="154">
        <v>44889</v>
      </c>
      <c r="B14" s="155" t="s">
        <v>40</v>
      </c>
      <c r="C14" s="155">
        <v>144</v>
      </c>
      <c r="D14" s="155">
        <v>160</v>
      </c>
      <c r="E14" s="155">
        <v>153</v>
      </c>
      <c r="F14" s="156">
        <v>44894</v>
      </c>
      <c r="G14" s="157">
        <f t="shared" si="1"/>
        <v>6.25</v>
      </c>
    </row>
    <row r="15" spans="1:7" s="103" customFormat="1">
      <c r="A15" s="154">
        <v>44883</v>
      </c>
      <c r="B15" s="156" t="s">
        <v>139</v>
      </c>
      <c r="C15" s="196">
        <v>181</v>
      </c>
      <c r="D15" s="197">
        <v>203</v>
      </c>
      <c r="E15" s="155">
        <v>191</v>
      </c>
      <c r="F15" s="156">
        <v>44893</v>
      </c>
      <c r="G15" s="157">
        <f t="shared" si="1"/>
        <v>5.5248618784530388</v>
      </c>
    </row>
    <row r="16" spans="1:7" s="103" customFormat="1">
      <c r="A16" s="154">
        <v>44880</v>
      </c>
      <c r="B16" s="156" t="s">
        <v>125</v>
      </c>
      <c r="C16" s="198">
        <v>77.5</v>
      </c>
      <c r="D16" s="197">
        <v>87</v>
      </c>
      <c r="E16" s="155">
        <v>85</v>
      </c>
      <c r="F16" s="156">
        <v>44889</v>
      </c>
      <c r="G16" s="157">
        <f t="shared" si="1"/>
        <v>9.67741935483871</v>
      </c>
    </row>
    <row r="17" spans="1:7" s="103" customFormat="1">
      <c r="A17" s="162">
        <v>44865</v>
      </c>
      <c r="B17" s="164" t="s">
        <v>140</v>
      </c>
      <c r="C17" s="199">
        <v>194.5</v>
      </c>
      <c r="D17" s="200">
        <v>219</v>
      </c>
      <c r="E17" s="163">
        <v>173.5</v>
      </c>
      <c r="F17" s="164">
        <v>44880</v>
      </c>
      <c r="G17" s="165">
        <f t="shared" si="1"/>
        <v>-10.796915167095115</v>
      </c>
    </row>
    <row r="18" spans="1:7" s="103" customFormat="1">
      <c r="A18" s="162">
        <v>44861</v>
      </c>
      <c r="B18" s="164" t="s">
        <v>141</v>
      </c>
      <c r="C18" s="201">
        <v>170</v>
      </c>
      <c r="D18" s="200">
        <v>190</v>
      </c>
      <c r="E18" s="163">
        <v>165</v>
      </c>
      <c r="F18" s="164">
        <v>44865</v>
      </c>
      <c r="G18" s="165">
        <f t="shared" si="1"/>
        <v>-2.9411764705882351</v>
      </c>
    </row>
    <row r="19" spans="1:7" s="103" customFormat="1">
      <c r="A19" s="154">
        <v>44858</v>
      </c>
      <c r="B19" s="156" t="s">
        <v>142</v>
      </c>
      <c r="C19" s="196">
        <v>274</v>
      </c>
      <c r="D19" s="197">
        <v>307</v>
      </c>
      <c r="E19" s="155">
        <v>290</v>
      </c>
      <c r="F19" s="156">
        <v>44859</v>
      </c>
      <c r="G19" s="157">
        <f t="shared" si="1"/>
        <v>5.8394160583941606</v>
      </c>
    </row>
    <row r="20" spans="1:7" s="103" customFormat="1">
      <c r="A20" s="162">
        <v>44820</v>
      </c>
      <c r="B20" s="164" t="s">
        <v>143</v>
      </c>
      <c r="C20" s="201">
        <v>522</v>
      </c>
      <c r="D20" s="200">
        <v>585</v>
      </c>
      <c r="E20" s="163">
        <v>467</v>
      </c>
      <c r="F20" s="164">
        <v>44853</v>
      </c>
      <c r="G20" s="165">
        <f t="shared" si="1"/>
        <v>-10.536398467432949</v>
      </c>
    </row>
    <row r="21" spans="1:7" s="103" customFormat="1">
      <c r="A21" s="162">
        <v>44819</v>
      </c>
      <c r="B21" s="164" t="s">
        <v>144</v>
      </c>
      <c r="C21" s="201">
        <v>145</v>
      </c>
      <c r="D21" s="200">
        <v>163</v>
      </c>
      <c r="E21" s="163">
        <v>135.25</v>
      </c>
      <c r="F21" s="164">
        <v>44916</v>
      </c>
      <c r="G21" s="165">
        <f t="shared" si="1"/>
        <v>-6.7241379310344822</v>
      </c>
    </row>
    <row r="22" spans="1:7" s="103" customFormat="1">
      <c r="A22" s="158">
        <v>44819</v>
      </c>
      <c r="B22" s="160" t="s">
        <v>145</v>
      </c>
      <c r="C22" s="202">
        <v>158</v>
      </c>
      <c r="D22" s="203">
        <v>177</v>
      </c>
      <c r="E22" s="166">
        <v>158</v>
      </c>
      <c r="F22" s="160">
        <v>44881</v>
      </c>
      <c r="G22" s="161">
        <f t="shared" si="1"/>
        <v>0</v>
      </c>
    </row>
    <row r="23" spans="1:7" s="103" customFormat="1">
      <c r="A23" s="154">
        <v>44811</v>
      </c>
      <c r="B23" s="156" t="s">
        <v>146</v>
      </c>
      <c r="C23" s="196">
        <v>65</v>
      </c>
      <c r="D23" s="197">
        <v>73</v>
      </c>
      <c r="E23" s="155">
        <v>69</v>
      </c>
      <c r="F23" s="156">
        <v>44818</v>
      </c>
      <c r="G23" s="157">
        <f t="shared" si="1"/>
        <v>6.1538461538461542</v>
      </c>
    </row>
    <row r="24" spans="1:7" s="103" customFormat="1">
      <c r="A24" s="154">
        <v>44809</v>
      </c>
      <c r="B24" s="156" t="s">
        <v>147</v>
      </c>
      <c r="C24" s="196">
        <v>223</v>
      </c>
      <c r="D24" s="197">
        <v>252</v>
      </c>
      <c r="E24" s="155">
        <v>238</v>
      </c>
      <c r="F24" s="156">
        <v>44809</v>
      </c>
      <c r="G24" s="157">
        <f t="shared" si="1"/>
        <v>6.7264573991031389</v>
      </c>
    </row>
    <row r="25" spans="1:7" s="103" customFormat="1">
      <c r="A25" s="162">
        <v>44806</v>
      </c>
      <c r="B25" s="164" t="s">
        <v>148</v>
      </c>
      <c r="C25" s="201">
        <v>310</v>
      </c>
      <c r="D25" s="200">
        <v>347</v>
      </c>
      <c r="E25" s="163">
        <v>305.5</v>
      </c>
      <c r="F25" s="164">
        <v>44811</v>
      </c>
      <c r="G25" s="165">
        <f t="shared" si="1"/>
        <v>-1.4516129032258065</v>
      </c>
    </row>
    <row r="26" spans="1:7" s="103" customFormat="1">
      <c r="A26" s="154">
        <v>44805</v>
      </c>
      <c r="B26" s="156" t="s">
        <v>149</v>
      </c>
      <c r="C26" s="196">
        <v>391</v>
      </c>
      <c r="D26" s="197">
        <v>438</v>
      </c>
      <c r="E26" s="155">
        <v>413.5</v>
      </c>
      <c r="F26" s="156">
        <v>44816</v>
      </c>
      <c r="G26" s="157">
        <f t="shared" si="1"/>
        <v>5.7544757033248084</v>
      </c>
    </row>
    <row r="27" spans="1:7" s="103" customFormat="1">
      <c r="A27" s="154">
        <v>44803</v>
      </c>
      <c r="B27" s="156" t="s">
        <v>150</v>
      </c>
      <c r="C27" s="198">
        <v>84.5</v>
      </c>
      <c r="D27" s="197">
        <v>96</v>
      </c>
      <c r="E27" s="155">
        <v>96</v>
      </c>
      <c r="F27" s="156">
        <v>44809</v>
      </c>
      <c r="G27" s="157">
        <f t="shared" si="1"/>
        <v>13.609467455621301</v>
      </c>
    </row>
    <row r="28" spans="1:7" s="103" customFormat="1">
      <c r="A28" s="154">
        <v>44796</v>
      </c>
      <c r="B28" s="156" t="s">
        <v>151</v>
      </c>
      <c r="C28" s="196">
        <v>97</v>
      </c>
      <c r="D28" s="197">
        <v>109</v>
      </c>
      <c r="E28" s="155">
        <v>109</v>
      </c>
      <c r="F28" s="156">
        <v>44803</v>
      </c>
      <c r="G28" s="157">
        <f t="shared" si="1"/>
        <v>12.371134020618557</v>
      </c>
    </row>
    <row r="29" spans="1:7" s="103" customFormat="1">
      <c r="A29" s="162">
        <v>44795</v>
      </c>
      <c r="B29" s="164" t="s">
        <v>152</v>
      </c>
      <c r="C29" s="201">
        <v>40</v>
      </c>
      <c r="D29" s="200">
        <v>45</v>
      </c>
      <c r="E29" s="163">
        <v>38</v>
      </c>
      <c r="F29" s="164">
        <v>44803</v>
      </c>
      <c r="G29" s="165">
        <f t="shared" si="1"/>
        <v>-5</v>
      </c>
    </row>
    <row r="30" spans="1:7" s="103" customFormat="1">
      <c r="A30" s="154">
        <v>44789</v>
      </c>
      <c r="B30" s="156" t="s">
        <v>153</v>
      </c>
      <c r="C30" s="196">
        <v>100</v>
      </c>
      <c r="D30" s="197">
        <v>112</v>
      </c>
      <c r="E30" s="155">
        <v>100.25</v>
      </c>
      <c r="F30" s="156">
        <v>44792</v>
      </c>
      <c r="G30" s="157">
        <f t="shared" si="1"/>
        <v>0.25</v>
      </c>
    </row>
    <row r="31" spans="1:7" s="103" customFormat="1">
      <c r="A31" s="154">
        <v>44784</v>
      </c>
      <c r="B31" s="156" t="s">
        <v>154</v>
      </c>
      <c r="C31" s="196">
        <v>587</v>
      </c>
      <c r="D31" s="197">
        <v>657</v>
      </c>
      <c r="E31" s="155">
        <v>623</v>
      </c>
      <c r="F31" s="156">
        <v>44791</v>
      </c>
      <c r="G31" s="157">
        <f t="shared" si="1"/>
        <v>6.1328790459965932</v>
      </c>
    </row>
    <row r="32" spans="1:7" s="103" customFormat="1">
      <c r="A32" s="154">
        <v>44783</v>
      </c>
      <c r="B32" s="156" t="s">
        <v>155</v>
      </c>
      <c r="C32" s="196">
        <v>137</v>
      </c>
      <c r="D32" s="197">
        <v>153</v>
      </c>
      <c r="E32" s="155">
        <v>153</v>
      </c>
      <c r="F32" s="156">
        <v>44797</v>
      </c>
      <c r="G32" s="157">
        <f t="shared" si="1"/>
        <v>11.678832116788321</v>
      </c>
    </row>
    <row r="33" spans="1:7" s="103" customFormat="1">
      <c r="A33" s="154">
        <v>44781</v>
      </c>
      <c r="B33" s="156" t="s">
        <v>156</v>
      </c>
      <c r="C33" s="196">
        <v>400</v>
      </c>
      <c r="D33" s="197">
        <v>449</v>
      </c>
      <c r="E33" s="155">
        <v>447.5</v>
      </c>
      <c r="F33" s="156">
        <v>44790</v>
      </c>
      <c r="G33" s="157">
        <f t="shared" si="1"/>
        <v>11.875</v>
      </c>
    </row>
    <row r="34" spans="1:7" s="103" customFormat="1">
      <c r="A34" s="154">
        <v>44775</v>
      </c>
      <c r="B34" s="156" t="s">
        <v>157</v>
      </c>
      <c r="C34" s="196">
        <v>264</v>
      </c>
      <c r="D34" s="197">
        <v>295</v>
      </c>
      <c r="E34" s="155">
        <v>265</v>
      </c>
      <c r="F34" s="156">
        <v>44777</v>
      </c>
      <c r="G34" s="157">
        <f t="shared" si="1"/>
        <v>0.37878787878787878</v>
      </c>
    </row>
    <row r="35" spans="1:7" s="103" customFormat="1">
      <c r="A35" s="162">
        <v>44774</v>
      </c>
      <c r="B35" s="164" t="s">
        <v>158</v>
      </c>
      <c r="C35" s="201">
        <v>125</v>
      </c>
      <c r="D35" s="200">
        <v>140</v>
      </c>
      <c r="E35" s="163">
        <v>122.5</v>
      </c>
      <c r="F35" s="164">
        <v>44777</v>
      </c>
      <c r="G35" s="165">
        <f t="shared" si="1"/>
        <v>-2</v>
      </c>
    </row>
    <row r="36" spans="1:7" s="103" customFormat="1">
      <c r="A36" s="154">
        <v>44769</v>
      </c>
      <c r="B36" s="156" t="s">
        <v>159</v>
      </c>
      <c r="C36" s="196">
        <v>224</v>
      </c>
      <c r="D36" s="197">
        <v>255</v>
      </c>
      <c r="E36" s="155">
        <v>255</v>
      </c>
      <c r="F36" s="156">
        <v>44781</v>
      </c>
      <c r="G36" s="157">
        <f t="shared" si="1"/>
        <v>13.839285714285715</v>
      </c>
    </row>
    <row r="37" spans="1:7" s="103" customFormat="1">
      <c r="A37" s="162">
        <v>44767</v>
      </c>
      <c r="B37" s="164" t="s">
        <v>160</v>
      </c>
      <c r="C37" s="201">
        <v>230</v>
      </c>
      <c r="D37" s="200">
        <v>258</v>
      </c>
      <c r="E37" s="163">
        <v>223</v>
      </c>
      <c r="F37" s="164">
        <v>44768</v>
      </c>
      <c r="G37" s="165">
        <f t="shared" si="1"/>
        <v>-3.0434782608695654</v>
      </c>
    </row>
    <row r="38" spans="1:7" s="103" customFormat="1">
      <c r="A38" s="162">
        <v>44764</v>
      </c>
      <c r="B38" s="164" t="s">
        <v>161</v>
      </c>
      <c r="C38" s="201">
        <v>182.5</v>
      </c>
      <c r="D38" s="200">
        <v>205</v>
      </c>
      <c r="E38" s="163">
        <v>178</v>
      </c>
      <c r="F38" s="164">
        <v>44768</v>
      </c>
      <c r="G38" s="165">
        <f t="shared" si="1"/>
        <v>-2.4657534246575343</v>
      </c>
    </row>
    <row r="39" spans="1:7" s="103" customFormat="1">
      <c r="A39" s="154">
        <v>44762</v>
      </c>
      <c r="B39" s="156" t="s">
        <v>162</v>
      </c>
      <c r="C39" s="196">
        <v>554</v>
      </c>
      <c r="D39" s="197">
        <v>625</v>
      </c>
      <c r="E39" s="155">
        <v>588</v>
      </c>
      <c r="F39" s="156">
        <v>44763</v>
      </c>
      <c r="G39" s="157">
        <f t="shared" si="1"/>
        <v>6.1371841155234659</v>
      </c>
    </row>
    <row r="40" spans="1:7" s="103" customFormat="1">
      <c r="A40" s="154">
        <v>44760</v>
      </c>
      <c r="B40" s="156" t="s">
        <v>163</v>
      </c>
      <c r="C40" s="196">
        <v>121</v>
      </c>
      <c r="D40" s="197">
        <v>129</v>
      </c>
      <c r="E40" s="155">
        <v>121.5</v>
      </c>
      <c r="F40" s="156">
        <v>44762</v>
      </c>
      <c r="G40" s="157">
        <f t="shared" si="1"/>
        <v>0.41322314049586778</v>
      </c>
    </row>
    <row r="41" spans="1:7" s="103" customFormat="1">
      <c r="A41" s="162">
        <v>44760</v>
      </c>
      <c r="B41" s="156" t="s">
        <v>164</v>
      </c>
      <c r="C41" s="201">
        <v>185.5</v>
      </c>
      <c r="D41" s="200">
        <v>208</v>
      </c>
      <c r="E41" s="163">
        <v>174</v>
      </c>
      <c r="F41" s="164">
        <v>44762</v>
      </c>
      <c r="G41" s="165">
        <f t="shared" si="1"/>
        <v>-6.1994609164420487</v>
      </c>
    </row>
    <row r="42" spans="1:7" s="103" customFormat="1">
      <c r="A42" s="162">
        <v>44749</v>
      </c>
      <c r="B42" s="156" t="s">
        <v>135</v>
      </c>
      <c r="C42" s="201">
        <v>242.5</v>
      </c>
      <c r="D42" s="200">
        <v>273</v>
      </c>
      <c r="E42" s="163">
        <v>232.5</v>
      </c>
      <c r="F42" s="164">
        <v>44755</v>
      </c>
      <c r="G42" s="165">
        <f t="shared" si="1"/>
        <v>-4.1237113402061851</v>
      </c>
    </row>
    <row r="43" spans="1:7" s="103" customFormat="1">
      <c r="A43" s="154">
        <v>44748</v>
      </c>
      <c r="B43" s="156" t="s">
        <v>165</v>
      </c>
      <c r="C43" s="196">
        <v>141</v>
      </c>
      <c r="D43" s="197">
        <v>159</v>
      </c>
      <c r="E43" s="155">
        <v>150</v>
      </c>
      <c r="F43" s="156">
        <v>44749</v>
      </c>
      <c r="G43" s="157">
        <f t="shared" si="1"/>
        <v>6.3829787234042552</v>
      </c>
    </row>
    <row r="44" spans="1:7" s="103" customFormat="1">
      <c r="A44" s="154">
        <v>44748</v>
      </c>
      <c r="B44" s="156" t="s">
        <v>166</v>
      </c>
      <c r="C44" s="196">
        <v>400</v>
      </c>
      <c r="D44" s="197">
        <v>448</v>
      </c>
      <c r="E44" s="155">
        <v>416.5</v>
      </c>
      <c r="F44" s="156" t="s">
        <v>167</v>
      </c>
      <c r="G44" s="157">
        <f t="shared" si="1"/>
        <v>4.125</v>
      </c>
    </row>
    <row r="45" spans="1:7" s="103" customFormat="1">
      <c r="A45" s="162">
        <v>44740</v>
      </c>
      <c r="B45" s="164" t="s">
        <v>168</v>
      </c>
      <c r="C45" s="201">
        <v>138</v>
      </c>
      <c r="D45" s="200">
        <v>155</v>
      </c>
      <c r="E45" s="163">
        <v>132.5</v>
      </c>
      <c r="F45" s="164">
        <v>44742</v>
      </c>
      <c r="G45" s="165">
        <f t="shared" si="1"/>
        <v>-3.9855072463768111</v>
      </c>
    </row>
    <row r="46" spans="1:7" s="103" customFormat="1">
      <c r="A46" s="154">
        <v>44736</v>
      </c>
      <c r="B46" s="156" t="s">
        <v>169</v>
      </c>
      <c r="C46" s="196">
        <v>130</v>
      </c>
      <c r="D46" s="197">
        <v>145</v>
      </c>
      <c r="E46" s="155">
        <v>145</v>
      </c>
      <c r="F46" s="156">
        <v>44740</v>
      </c>
      <c r="G46" s="157">
        <f t="shared" si="1"/>
        <v>11.538461538461538</v>
      </c>
    </row>
    <row r="47" spans="1:7" s="103" customFormat="1">
      <c r="A47" s="154">
        <v>44734</v>
      </c>
      <c r="B47" s="156" t="s">
        <v>170</v>
      </c>
      <c r="C47" s="196">
        <v>175</v>
      </c>
      <c r="D47" s="197">
        <v>195</v>
      </c>
      <c r="E47" s="155">
        <v>195</v>
      </c>
      <c r="F47" s="156">
        <v>44741</v>
      </c>
      <c r="G47" s="157">
        <f t="shared" si="1"/>
        <v>11.428571428571429</v>
      </c>
    </row>
    <row r="48" spans="1:7" s="103" customFormat="1">
      <c r="A48" s="162">
        <v>44718</v>
      </c>
      <c r="B48" s="164" t="s">
        <v>171</v>
      </c>
      <c r="C48" s="201">
        <v>54</v>
      </c>
      <c r="D48" s="200">
        <v>61</v>
      </c>
      <c r="E48" s="163">
        <v>52</v>
      </c>
      <c r="F48" s="164">
        <v>44720</v>
      </c>
      <c r="G48" s="165">
        <f t="shared" si="1"/>
        <v>-3.7037037037037033</v>
      </c>
    </row>
    <row r="49" spans="1:7" s="103" customFormat="1">
      <c r="A49" s="154">
        <v>44714</v>
      </c>
      <c r="B49" s="156" t="s">
        <v>172</v>
      </c>
      <c r="C49" s="196">
        <v>265</v>
      </c>
      <c r="D49" s="155">
        <v>298</v>
      </c>
      <c r="E49" s="155">
        <v>280</v>
      </c>
      <c r="F49" s="156">
        <v>44715</v>
      </c>
      <c r="G49" s="157">
        <f t="shared" si="1"/>
        <v>5.6603773584905666</v>
      </c>
    </row>
    <row r="50" spans="1:7" s="103" customFormat="1">
      <c r="A50" s="154">
        <v>44712</v>
      </c>
      <c r="B50" s="156" t="s">
        <v>173</v>
      </c>
      <c r="C50" s="196">
        <v>201</v>
      </c>
      <c r="D50" s="155">
        <v>225</v>
      </c>
      <c r="E50" s="155">
        <v>215</v>
      </c>
      <c r="F50" s="156">
        <v>44715</v>
      </c>
      <c r="G50" s="157">
        <f t="shared" si="1"/>
        <v>6.9651741293532341</v>
      </c>
    </row>
    <row r="51" spans="1:7" s="103" customFormat="1">
      <c r="A51" s="154">
        <v>44704</v>
      </c>
      <c r="B51" s="156" t="s">
        <v>174</v>
      </c>
      <c r="C51" s="196">
        <v>200</v>
      </c>
      <c r="D51" s="155">
        <v>225</v>
      </c>
      <c r="E51" s="155">
        <v>225</v>
      </c>
      <c r="F51" s="156">
        <v>44790</v>
      </c>
      <c r="G51" s="157">
        <f t="shared" si="1"/>
        <v>12.5</v>
      </c>
    </row>
    <row r="52" spans="1:7" s="103" customFormat="1">
      <c r="A52" s="162">
        <v>44704</v>
      </c>
      <c r="B52" s="204" t="s">
        <v>175</v>
      </c>
      <c r="C52" s="201">
        <v>286</v>
      </c>
      <c r="D52" s="200">
        <v>320</v>
      </c>
      <c r="E52" s="204">
        <v>262.5</v>
      </c>
      <c r="F52" s="164">
        <v>44715</v>
      </c>
      <c r="G52" s="165">
        <f t="shared" si="1"/>
        <v>-8.2167832167832167</v>
      </c>
    </row>
    <row r="53" spans="1:7" s="103" customFormat="1">
      <c r="A53" s="154">
        <v>44685</v>
      </c>
      <c r="B53" s="156" t="s">
        <v>176</v>
      </c>
      <c r="C53" s="196">
        <v>230</v>
      </c>
      <c r="D53" s="197">
        <v>259</v>
      </c>
      <c r="E53" s="155">
        <v>245</v>
      </c>
      <c r="F53" s="156">
        <v>44686</v>
      </c>
      <c r="G53" s="157">
        <f t="shared" si="1"/>
        <v>6.5217391304347823</v>
      </c>
    </row>
    <row r="54" spans="1:7" s="103" customFormat="1">
      <c r="A54" s="162">
        <v>44676</v>
      </c>
      <c r="B54" s="204" t="s">
        <v>177</v>
      </c>
      <c r="C54" s="201">
        <v>81</v>
      </c>
      <c r="D54" s="200">
        <v>92</v>
      </c>
      <c r="E54" s="204">
        <v>67.5</v>
      </c>
      <c r="F54" s="164">
        <v>44683</v>
      </c>
      <c r="G54" s="165">
        <f t="shared" si="1"/>
        <v>-16.666666666666664</v>
      </c>
    </row>
    <row r="55" spans="1:7" s="103" customFormat="1">
      <c r="A55" s="154">
        <v>44672</v>
      </c>
      <c r="B55" s="156" t="s">
        <v>178</v>
      </c>
      <c r="C55" s="196">
        <v>214</v>
      </c>
      <c r="D55" s="197">
        <v>227</v>
      </c>
      <c r="E55" s="155">
        <v>227</v>
      </c>
      <c r="F55" s="156">
        <v>44701</v>
      </c>
      <c r="G55" s="157">
        <f t="shared" si="1"/>
        <v>6.0747663551401869</v>
      </c>
    </row>
    <row r="56" spans="1:7" s="103" customFormat="1">
      <c r="A56" s="154">
        <v>44671</v>
      </c>
      <c r="B56" s="156" t="s">
        <v>179</v>
      </c>
      <c r="C56" s="196">
        <v>50</v>
      </c>
      <c r="D56" s="197">
        <v>56.5</v>
      </c>
      <c r="E56" s="155">
        <v>56.5</v>
      </c>
      <c r="F56" s="156">
        <v>44671</v>
      </c>
      <c r="G56" s="157">
        <f t="shared" si="1"/>
        <v>13</v>
      </c>
    </row>
    <row r="57" spans="1:7" s="103" customFormat="1">
      <c r="A57" s="154">
        <v>44669</v>
      </c>
      <c r="B57" s="156" t="s">
        <v>180</v>
      </c>
      <c r="C57" s="196">
        <v>334</v>
      </c>
      <c r="D57" s="197">
        <v>375</v>
      </c>
      <c r="E57" s="155">
        <v>375</v>
      </c>
      <c r="F57" s="156">
        <v>44669</v>
      </c>
      <c r="G57" s="157">
        <f t="shared" si="1"/>
        <v>12.275449101796406</v>
      </c>
    </row>
    <row r="58" spans="1:7" s="103" customFormat="1">
      <c r="A58" s="162">
        <v>44669</v>
      </c>
      <c r="B58" s="204" t="s">
        <v>181</v>
      </c>
      <c r="C58" s="201">
        <v>185.5</v>
      </c>
      <c r="D58" s="200">
        <v>207</v>
      </c>
      <c r="E58" s="204">
        <v>158</v>
      </c>
      <c r="F58" s="164">
        <v>44687</v>
      </c>
      <c r="G58" s="165">
        <f t="shared" si="1"/>
        <v>-14.824797843665769</v>
      </c>
    </row>
    <row r="59" spans="1:7" s="103" customFormat="1">
      <c r="A59" s="154">
        <v>44662</v>
      </c>
      <c r="B59" s="156" t="s">
        <v>182</v>
      </c>
      <c r="C59" s="155">
        <v>545</v>
      </c>
      <c r="D59" s="197">
        <v>610</v>
      </c>
      <c r="E59" s="155">
        <v>578</v>
      </c>
      <c r="F59" s="156">
        <v>44663</v>
      </c>
      <c r="G59" s="157">
        <f t="shared" si="1"/>
        <v>6.0550458715596331</v>
      </c>
    </row>
    <row r="60" spans="1:7" s="103" customFormat="1">
      <c r="A60" s="154">
        <v>44657</v>
      </c>
      <c r="B60" s="156" t="s">
        <v>176</v>
      </c>
      <c r="C60" s="155">
        <v>187</v>
      </c>
      <c r="D60" s="197">
        <v>208</v>
      </c>
      <c r="E60" s="155">
        <v>208</v>
      </c>
      <c r="F60" s="156">
        <v>44669</v>
      </c>
      <c r="G60" s="157">
        <f t="shared" si="1"/>
        <v>11.229946524064172</v>
      </c>
    </row>
    <row r="61" spans="1:7" s="103" customFormat="1">
      <c r="A61" s="162">
        <v>44656</v>
      </c>
      <c r="B61" s="204" t="s">
        <v>183</v>
      </c>
      <c r="C61" s="201">
        <v>221</v>
      </c>
      <c r="D61" s="200">
        <v>248</v>
      </c>
      <c r="E61" s="204">
        <v>207</v>
      </c>
      <c r="F61" s="164">
        <v>44676</v>
      </c>
      <c r="G61" s="165">
        <f t="shared" si="1"/>
        <v>-6.3348416289592757</v>
      </c>
    </row>
    <row r="62" spans="1:7" s="103" customFormat="1">
      <c r="A62" s="162">
        <v>44652</v>
      </c>
      <c r="B62" s="204" t="s">
        <v>184</v>
      </c>
      <c r="C62" s="201">
        <v>119</v>
      </c>
      <c r="D62" s="200">
        <v>134</v>
      </c>
      <c r="E62" s="204">
        <v>117.5</v>
      </c>
      <c r="F62" s="164">
        <v>44658</v>
      </c>
      <c r="G62" s="165">
        <f t="shared" si="1"/>
        <v>-1.2605042016806722</v>
      </c>
    </row>
    <row r="63" spans="1:7" s="103" customFormat="1">
      <c r="A63" s="154">
        <v>44651</v>
      </c>
      <c r="B63" s="156" t="s">
        <v>185</v>
      </c>
      <c r="C63" s="196">
        <v>73</v>
      </c>
      <c r="D63" s="197">
        <v>83</v>
      </c>
      <c r="E63" s="155">
        <v>78.5</v>
      </c>
      <c r="F63" s="156">
        <v>44652</v>
      </c>
      <c r="G63" s="157">
        <f t="shared" si="1"/>
        <v>7.5342465753424657</v>
      </c>
    </row>
    <row r="64" spans="1:7" s="103" customFormat="1">
      <c r="A64" s="162">
        <v>44648</v>
      </c>
      <c r="B64" s="164" t="s">
        <v>186</v>
      </c>
      <c r="C64" s="201">
        <v>214</v>
      </c>
      <c r="D64" s="200">
        <v>240</v>
      </c>
      <c r="E64" s="204">
        <v>206.25</v>
      </c>
      <c r="F64" s="164">
        <v>44652</v>
      </c>
      <c r="G64" s="165">
        <f t="shared" si="1"/>
        <v>-3.6214953271028034</v>
      </c>
    </row>
    <row r="65" spans="1:7" s="103" customFormat="1">
      <c r="A65" s="162">
        <v>44644</v>
      </c>
      <c r="B65" s="164" t="s">
        <v>187</v>
      </c>
      <c r="C65" s="201">
        <v>516</v>
      </c>
      <c r="D65" s="200">
        <v>577</v>
      </c>
      <c r="E65" s="204">
        <v>503</v>
      </c>
      <c r="F65" s="164">
        <v>44648</v>
      </c>
      <c r="G65" s="165">
        <f t="shared" si="1"/>
        <v>-2.5193798449612403</v>
      </c>
    </row>
    <row r="66" spans="1:7" s="103" customFormat="1">
      <c r="A66" s="154">
        <v>44643</v>
      </c>
      <c r="B66" s="156" t="s">
        <v>188</v>
      </c>
      <c r="C66" s="196">
        <v>165</v>
      </c>
      <c r="D66" s="197">
        <v>186</v>
      </c>
      <c r="E66" s="155">
        <v>176</v>
      </c>
      <c r="F66" s="156">
        <v>44643</v>
      </c>
      <c r="G66" s="157">
        <f t="shared" si="1"/>
        <v>6.666666666666667</v>
      </c>
    </row>
    <row r="67" spans="1:7" s="103" customFormat="1">
      <c r="A67" s="162">
        <v>44642</v>
      </c>
      <c r="B67" s="204" t="s">
        <v>189</v>
      </c>
      <c r="C67" s="201">
        <v>161</v>
      </c>
      <c r="D67" s="200">
        <v>180</v>
      </c>
      <c r="E67" s="204">
        <v>153.1</v>
      </c>
      <c r="F67" s="164">
        <v>44644</v>
      </c>
      <c r="G67" s="165">
        <f t="shared" si="1"/>
        <v>-4.9068322981366492</v>
      </c>
    </row>
    <row r="68" spans="1:7" s="103" customFormat="1">
      <c r="A68" s="162">
        <v>44637</v>
      </c>
      <c r="B68" s="204" t="s">
        <v>190</v>
      </c>
      <c r="C68" s="201">
        <v>333</v>
      </c>
      <c r="D68" s="200">
        <v>374</v>
      </c>
      <c r="E68" s="204">
        <v>313.5</v>
      </c>
      <c r="F68" s="164">
        <v>44642</v>
      </c>
      <c r="G68" s="165">
        <f t="shared" si="1"/>
        <v>-5.8558558558558556</v>
      </c>
    </row>
    <row r="69" spans="1:7" s="103" customFormat="1">
      <c r="A69" s="154">
        <v>44636</v>
      </c>
      <c r="B69" s="156" t="s">
        <v>156</v>
      </c>
      <c r="C69" s="205">
        <v>275</v>
      </c>
      <c r="D69" s="206">
        <v>310</v>
      </c>
      <c r="E69" s="207">
        <v>293</v>
      </c>
      <c r="F69" s="156">
        <v>44637</v>
      </c>
      <c r="G69" s="157">
        <f t="shared" si="1"/>
        <v>6.5454545454545459</v>
      </c>
    </row>
    <row r="70" spans="1:7" s="103" customFormat="1">
      <c r="A70" s="154">
        <v>44635</v>
      </c>
      <c r="B70" s="156" t="s">
        <v>191</v>
      </c>
      <c r="C70" s="196">
        <v>520</v>
      </c>
      <c r="D70" s="155">
        <v>585</v>
      </c>
      <c r="E70" s="155">
        <v>585</v>
      </c>
      <c r="F70" s="156">
        <v>44637</v>
      </c>
      <c r="G70" s="157">
        <f t="shared" si="1"/>
        <v>12.5</v>
      </c>
    </row>
    <row r="71" spans="1:7" s="103" customFormat="1">
      <c r="A71" s="154">
        <v>44631</v>
      </c>
      <c r="B71" s="156" t="s">
        <v>192</v>
      </c>
      <c r="C71" s="196">
        <v>116.5</v>
      </c>
      <c r="D71" s="155">
        <v>130</v>
      </c>
      <c r="E71" s="155">
        <v>122</v>
      </c>
      <c r="F71" s="156">
        <v>44636</v>
      </c>
      <c r="G71" s="157">
        <f t="shared" si="1"/>
        <v>4.7210300429184553</v>
      </c>
    </row>
    <row r="72" spans="1:7" s="103" customFormat="1">
      <c r="A72" s="154">
        <v>44630</v>
      </c>
      <c r="B72" s="156" t="s">
        <v>188</v>
      </c>
      <c r="C72" s="196">
        <v>152</v>
      </c>
      <c r="D72" s="155">
        <v>173</v>
      </c>
      <c r="E72" s="155">
        <v>172</v>
      </c>
      <c r="F72" s="156">
        <v>44631</v>
      </c>
      <c r="G72" s="157">
        <f t="shared" si="1"/>
        <v>13.157894736842104</v>
      </c>
    </row>
    <row r="73" spans="1:7" s="103" customFormat="1">
      <c r="A73" s="162">
        <v>44630</v>
      </c>
      <c r="B73" s="204" t="s">
        <v>193</v>
      </c>
      <c r="C73" s="163">
        <v>42.25</v>
      </c>
      <c r="D73" s="163">
        <v>47.5</v>
      </c>
      <c r="E73" s="163">
        <v>40.85</v>
      </c>
      <c r="F73" s="164">
        <v>44635</v>
      </c>
      <c r="G73" s="165">
        <f t="shared" si="1"/>
        <v>-3.3136094674556178</v>
      </c>
    </row>
    <row r="74" spans="1:7" s="103" customFormat="1">
      <c r="A74" s="154">
        <v>44628</v>
      </c>
      <c r="B74" s="156" t="s">
        <v>194</v>
      </c>
      <c r="C74" s="155">
        <v>122.5</v>
      </c>
      <c r="D74" s="155">
        <v>138</v>
      </c>
      <c r="E74" s="155">
        <v>138</v>
      </c>
      <c r="F74" s="156">
        <v>44628</v>
      </c>
      <c r="G74" s="157">
        <f t="shared" si="1"/>
        <v>12.653061224489795</v>
      </c>
    </row>
    <row r="75" spans="1:7" s="103" customFormat="1">
      <c r="A75" s="162">
        <v>44613</v>
      </c>
      <c r="B75" s="204" t="s">
        <v>195</v>
      </c>
      <c r="C75" s="163">
        <v>201</v>
      </c>
      <c r="D75" s="163">
        <v>225</v>
      </c>
      <c r="E75" s="163">
        <v>188.5</v>
      </c>
      <c r="F75" s="164">
        <v>44613</v>
      </c>
      <c r="G75" s="165">
        <f t="shared" si="1"/>
        <v>-6.2189054726368163</v>
      </c>
    </row>
    <row r="76" spans="1:7" s="103" customFormat="1">
      <c r="A76" s="162">
        <v>44608</v>
      </c>
      <c r="B76" s="204" t="s">
        <v>196</v>
      </c>
      <c r="C76" s="163">
        <v>328</v>
      </c>
      <c r="D76" s="163">
        <v>366</v>
      </c>
      <c r="E76" s="163">
        <v>298.5</v>
      </c>
      <c r="F76" s="164">
        <v>44613</v>
      </c>
      <c r="G76" s="165">
        <f t="shared" si="1"/>
        <v>-8.9939024390243905</v>
      </c>
    </row>
    <row r="77" spans="1:7" s="103" customFormat="1">
      <c r="A77" s="162">
        <v>44601</v>
      </c>
      <c r="B77" s="204" t="s">
        <v>174</v>
      </c>
      <c r="C77" s="163">
        <v>138.5</v>
      </c>
      <c r="D77" s="163">
        <v>155</v>
      </c>
      <c r="E77" s="163">
        <v>138</v>
      </c>
      <c r="F77" s="164">
        <v>44603</v>
      </c>
      <c r="G77" s="165">
        <f t="shared" si="1"/>
        <v>-0.36101083032490977</v>
      </c>
    </row>
    <row r="78" spans="1:7" s="103" customFormat="1">
      <c r="A78" s="154">
        <v>44600</v>
      </c>
      <c r="B78" s="156" t="s">
        <v>197</v>
      </c>
      <c r="C78" s="155">
        <v>101.5</v>
      </c>
      <c r="D78" s="155">
        <v>115</v>
      </c>
      <c r="E78" s="208">
        <v>108.5</v>
      </c>
      <c r="F78" s="156">
        <v>44601</v>
      </c>
      <c r="G78" s="157">
        <f t="shared" si="1"/>
        <v>6.8965517241379306</v>
      </c>
    </row>
    <row r="79" spans="1:7" s="103" customFormat="1">
      <c r="A79" s="154">
        <v>44594</v>
      </c>
      <c r="B79" s="208" t="s">
        <v>198</v>
      </c>
      <c r="C79" s="155">
        <v>44.5</v>
      </c>
      <c r="D79" s="155">
        <v>50</v>
      </c>
      <c r="E79" s="208">
        <v>47.2</v>
      </c>
      <c r="F79" s="156">
        <v>44595</v>
      </c>
      <c r="G79" s="157">
        <f t="shared" si="1"/>
        <v>6.0674157303370846</v>
      </c>
    </row>
    <row r="80" spans="1:7" s="103" customFormat="1">
      <c r="A80" s="154">
        <v>44589</v>
      </c>
      <c r="B80" s="208" t="s">
        <v>86</v>
      </c>
      <c r="C80" s="155">
        <v>160</v>
      </c>
      <c r="D80" s="155">
        <v>180</v>
      </c>
      <c r="E80" s="208">
        <v>170</v>
      </c>
      <c r="F80" s="156">
        <v>44596</v>
      </c>
      <c r="G80" s="157">
        <f t="shared" si="1"/>
        <v>6.25</v>
      </c>
    </row>
    <row r="81" spans="1:7" s="103" customFormat="1">
      <c r="A81" s="154">
        <v>44573</v>
      </c>
      <c r="B81" s="208" t="s">
        <v>199</v>
      </c>
      <c r="C81" s="155">
        <v>534</v>
      </c>
      <c r="D81" s="155">
        <v>599</v>
      </c>
      <c r="E81" s="155">
        <v>567</v>
      </c>
      <c r="F81" s="156">
        <v>44578</v>
      </c>
      <c r="G81" s="157">
        <f t="shared" ref="G81:G85" si="2">((E81-C81)/C81*100)</f>
        <v>6.179775280898876</v>
      </c>
    </row>
    <row r="82" spans="1:7" s="103" customFormat="1">
      <c r="A82" s="154">
        <v>44571</v>
      </c>
      <c r="B82" s="208" t="s">
        <v>200</v>
      </c>
      <c r="C82" s="155">
        <v>70</v>
      </c>
      <c r="D82" s="155">
        <v>79.5</v>
      </c>
      <c r="E82" s="208">
        <v>70.099999999999994</v>
      </c>
      <c r="F82" s="156">
        <v>44578</v>
      </c>
      <c r="G82" s="157">
        <f t="shared" si="2"/>
        <v>0.14285714285713474</v>
      </c>
    </row>
    <row r="83" spans="1:7" s="103" customFormat="1">
      <c r="A83" s="162">
        <v>44566</v>
      </c>
      <c r="B83" s="204" t="s">
        <v>201</v>
      </c>
      <c r="C83" s="163">
        <v>265</v>
      </c>
      <c r="D83" s="163">
        <v>295</v>
      </c>
      <c r="E83" s="204">
        <v>255.75</v>
      </c>
      <c r="F83" s="164">
        <v>44579</v>
      </c>
      <c r="G83" s="165">
        <f t="shared" si="2"/>
        <v>-3.4905660377358489</v>
      </c>
    </row>
    <row r="84" spans="1:7" s="103" customFormat="1">
      <c r="A84" s="154">
        <v>44564</v>
      </c>
      <c r="B84" s="208" t="s">
        <v>202</v>
      </c>
      <c r="C84" s="155">
        <v>475</v>
      </c>
      <c r="D84" s="155">
        <v>535</v>
      </c>
      <c r="E84" s="155">
        <v>526</v>
      </c>
      <c r="F84" s="156">
        <v>44565</v>
      </c>
      <c r="G84" s="157">
        <f t="shared" si="2"/>
        <v>10.736842105263159</v>
      </c>
    </row>
    <row r="85" spans="1:7" s="103" customFormat="1" ht="15.75" thickBot="1">
      <c r="A85" s="174">
        <v>44564</v>
      </c>
      <c r="B85" s="209" t="s">
        <v>73</v>
      </c>
      <c r="C85" s="175">
        <v>58</v>
      </c>
      <c r="D85" s="175">
        <v>65</v>
      </c>
      <c r="E85" s="209">
        <v>53.7</v>
      </c>
      <c r="F85" s="178">
        <v>44572</v>
      </c>
      <c r="G85" s="179">
        <f t="shared" si="2"/>
        <v>-7.4137931034482714</v>
      </c>
    </row>
    <row r="86" spans="1:7" s="103" customFormat="1" ht="15.75" thickBot="1">
      <c r="B86" s="150"/>
      <c r="C86" s="150"/>
      <c r="D86" s="150"/>
      <c r="E86" s="150"/>
      <c r="F86" s="150"/>
      <c r="G86" s="150"/>
    </row>
    <row r="87" spans="1:7" s="103" customFormat="1" ht="15.75" thickBot="1">
      <c r="A87" s="150"/>
      <c r="B87" s="150"/>
      <c r="C87" s="210" t="s">
        <v>132</v>
      </c>
      <c r="D87" s="211"/>
      <c r="E87" s="211"/>
      <c r="F87" s="75">
        <f>SUM(G5:G85)/100</f>
        <v>2.209583720159896</v>
      </c>
      <c r="G87" s="76"/>
    </row>
    <row r="88" spans="1:7" s="103" customFormat="1">
      <c r="A88" s="150"/>
      <c r="B88" s="150"/>
      <c r="C88" s="150"/>
      <c r="D88" s="150"/>
      <c r="E88" s="185"/>
      <c r="F88" s="150"/>
      <c r="G88" s="186"/>
    </row>
    <row r="89" spans="1:7" s="103" customFormat="1">
      <c r="A89" s="150"/>
      <c r="B89" s="150"/>
      <c r="C89" s="150"/>
      <c r="D89" s="150"/>
      <c r="E89" s="185"/>
      <c r="F89" s="150"/>
      <c r="G89" s="186"/>
    </row>
    <row r="90" spans="1:7" s="103" customFormat="1" ht="15.75">
      <c r="A90" s="187" t="s">
        <v>133</v>
      </c>
      <c r="B90" s="187"/>
      <c r="C90" s="187"/>
      <c r="D90" s="187"/>
      <c r="E90" s="187"/>
      <c r="F90" s="187"/>
      <c r="G90" s="187"/>
    </row>
  </sheetData>
  <sheetProtection password="CAF5" sheet="1" objects="1" scenarios="1"/>
  <mergeCells count="4">
    <mergeCell ref="A1:G1"/>
    <mergeCell ref="A90:G90"/>
    <mergeCell ref="F87:G87"/>
    <mergeCell ref="C87:E87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7"/>
  <sheetViews>
    <sheetView workbookViewId="0">
      <selection activeCell="F12" sqref="F12"/>
    </sheetView>
  </sheetViews>
  <sheetFormatPr defaultColWidth="9.140625" defaultRowHeight="15"/>
  <cols>
    <col min="1" max="1" width="11.5703125" style="103" customWidth="1"/>
    <col min="2" max="2" width="18.5703125" style="105" customWidth="1"/>
    <col min="3" max="3" width="11" style="150" customWidth="1"/>
    <col min="4" max="4" width="7.7109375" style="150" customWidth="1"/>
    <col min="5" max="5" width="15.28515625" style="150" customWidth="1"/>
    <col min="6" max="6" width="14.85546875" style="150" customWidth="1"/>
    <col min="7" max="7" width="10.85546875" style="239" customWidth="1"/>
    <col min="8" max="8" width="9.140625" style="103"/>
    <col min="9" max="9" width="10.140625" style="103" customWidth="1"/>
    <col min="10" max="13" width="9.140625" style="103"/>
    <col min="14" max="14" width="11.28515625" style="103" customWidth="1"/>
    <col min="15" max="16384" width="9.140625" style="103"/>
  </cols>
  <sheetData>
    <row r="1" spans="1:9" ht="30.75" customHeight="1">
      <c r="A1" s="100" t="s">
        <v>203</v>
      </c>
      <c r="B1" s="101"/>
      <c r="C1" s="101"/>
      <c r="D1" s="101"/>
      <c r="E1" s="101"/>
      <c r="F1" s="101"/>
      <c r="G1" s="102"/>
    </row>
    <row r="2" spans="1:9" ht="15.75" thickBot="1">
      <c r="A2" s="149"/>
      <c r="G2" s="213"/>
    </row>
    <row r="3" spans="1:9" ht="45.75" thickBot="1">
      <c r="A3" s="151" t="s">
        <v>1</v>
      </c>
      <c r="B3" s="152" t="s">
        <v>2</v>
      </c>
      <c r="C3" s="152" t="s">
        <v>3</v>
      </c>
      <c r="D3" s="152" t="s">
        <v>4</v>
      </c>
      <c r="E3" s="153" t="s">
        <v>5</v>
      </c>
      <c r="F3" s="152" t="s">
        <v>6</v>
      </c>
      <c r="G3" s="214" t="s">
        <v>544</v>
      </c>
    </row>
    <row r="4" spans="1:9">
      <c r="A4" s="190">
        <v>44543</v>
      </c>
      <c r="B4" s="191" t="s">
        <v>204</v>
      </c>
      <c r="C4" s="191">
        <v>100</v>
      </c>
      <c r="D4" s="191">
        <v>113</v>
      </c>
      <c r="E4" s="191">
        <v>113</v>
      </c>
      <c r="F4" s="194">
        <v>44545</v>
      </c>
      <c r="G4" s="215">
        <f>((E4-C4)/C4)</f>
        <v>0.13</v>
      </c>
      <c r="I4" s="150"/>
    </row>
    <row r="5" spans="1:9">
      <c r="A5" s="169">
        <v>44538</v>
      </c>
      <c r="B5" s="155" t="s">
        <v>205</v>
      </c>
      <c r="C5" s="155">
        <v>213</v>
      </c>
      <c r="D5" s="155">
        <v>240</v>
      </c>
      <c r="E5" s="155">
        <v>226</v>
      </c>
      <c r="F5" s="156">
        <v>44538</v>
      </c>
      <c r="G5" s="216">
        <f t="shared" ref="G5:G15" si="0">((E5-C5)/C5)</f>
        <v>6.1032863849765258E-2</v>
      </c>
    </row>
    <row r="6" spans="1:9">
      <c r="A6" s="169">
        <v>44533</v>
      </c>
      <c r="B6" s="155" t="s">
        <v>206</v>
      </c>
      <c r="C6" s="155">
        <v>143</v>
      </c>
      <c r="D6" s="155">
        <v>160</v>
      </c>
      <c r="E6" s="155">
        <v>152</v>
      </c>
      <c r="F6" s="156">
        <v>44536</v>
      </c>
      <c r="G6" s="216">
        <f t="shared" si="0"/>
        <v>6.2937062937062943E-2</v>
      </c>
    </row>
    <row r="7" spans="1:9">
      <c r="A7" s="169">
        <v>44533</v>
      </c>
      <c r="B7" s="155" t="s">
        <v>207</v>
      </c>
      <c r="C7" s="155">
        <v>114</v>
      </c>
      <c r="D7" s="155">
        <v>129</v>
      </c>
      <c r="E7" s="155">
        <v>126</v>
      </c>
      <c r="F7" s="156">
        <v>44543</v>
      </c>
      <c r="G7" s="216">
        <f t="shared" si="0"/>
        <v>0.10526315789473684</v>
      </c>
    </row>
    <row r="8" spans="1:9">
      <c r="A8" s="162">
        <v>44525</v>
      </c>
      <c r="B8" s="163" t="s">
        <v>72</v>
      </c>
      <c r="C8" s="163">
        <v>178</v>
      </c>
      <c r="D8" s="163">
        <v>199</v>
      </c>
      <c r="E8" s="163">
        <v>170</v>
      </c>
      <c r="F8" s="164">
        <v>44526</v>
      </c>
      <c r="G8" s="217">
        <f t="shared" si="0"/>
        <v>-4.49438202247191E-2</v>
      </c>
    </row>
    <row r="9" spans="1:9">
      <c r="A9" s="169">
        <v>44518</v>
      </c>
      <c r="B9" s="155" t="s">
        <v>208</v>
      </c>
      <c r="C9" s="155">
        <v>53.5</v>
      </c>
      <c r="D9" s="155">
        <v>60</v>
      </c>
      <c r="E9" s="155">
        <v>56.7</v>
      </c>
      <c r="F9" s="156">
        <v>44524</v>
      </c>
      <c r="G9" s="216">
        <f t="shared" si="0"/>
        <v>5.9813084112149584E-2</v>
      </c>
    </row>
    <row r="10" spans="1:9">
      <c r="A10" s="169">
        <v>44517</v>
      </c>
      <c r="B10" s="155" t="s">
        <v>200</v>
      </c>
      <c r="C10" s="155">
        <v>54</v>
      </c>
      <c r="D10" s="155">
        <v>62</v>
      </c>
      <c r="E10" s="155">
        <v>62</v>
      </c>
      <c r="F10" s="156">
        <v>44518</v>
      </c>
      <c r="G10" s="216">
        <f t="shared" si="0"/>
        <v>0.14814814814814814</v>
      </c>
    </row>
    <row r="11" spans="1:9">
      <c r="A11" s="169">
        <v>44516</v>
      </c>
      <c r="B11" s="155" t="s">
        <v>135</v>
      </c>
      <c r="C11" s="155">
        <v>293</v>
      </c>
      <c r="D11" s="155">
        <v>329</v>
      </c>
      <c r="E11" s="155">
        <v>308.5</v>
      </c>
      <c r="F11" s="156">
        <v>44516</v>
      </c>
      <c r="G11" s="216">
        <f t="shared" si="0"/>
        <v>5.2901023890784986E-2</v>
      </c>
    </row>
    <row r="12" spans="1:9">
      <c r="A12" s="169">
        <v>44510</v>
      </c>
      <c r="B12" s="155" t="s">
        <v>209</v>
      </c>
      <c r="C12" s="155">
        <v>115.5</v>
      </c>
      <c r="D12" s="155">
        <v>130</v>
      </c>
      <c r="E12" s="155">
        <v>122.5</v>
      </c>
      <c r="F12" s="156">
        <v>44512</v>
      </c>
      <c r="G12" s="216">
        <f t="shared" si="0"/>
        <v>6.0606060606060608E-2</v>
      </c>
    </row>
    <row r="13" spans="1:9">
      <c r="A13" s="169">
        <v>44503</v>
      </c>
      <c r="B13" s="155" t="s">
        <v>210</v>
      </c>
      <c r="C13" s="155">
        <v>254</v>
      </c>
      <c r="D13" s="155">
        <v>285</v>
      </c>
      <c r="E13" s="155">
        <v>268</v>
      </c>
      <c r="F13" s="156">
        <v>44509</v>
      </c>
      <c r="G13" s="216">
        <f t="shared" si="0"/>
        <v>5.5118110236220472E-2</v>
      </c>
    </row>
    <row r="14" spans="1:9">
      <c r="A14" s="169">
        <v>44502</v>
      </c>
      <c r="B14" s="163" t="s">
        <v>211</v>
      </c>
      <c r="C14" s="163">
        <v>230</v>
      </c>
      <c r="D14" s="163">
        <v>259</v>
      </c>
      <c r="E14" s="163">
        <v>216</v>
      </c>
      <c r="F14" s="164">
        <v>44515</v>
      </c>
      <c r="G14" s="217">
        <f t="shared" si="0"/>
        <v>-6.0869565217391307E-2</v>
      </c>
    </row>
    <row r="15" spans="1:9">
      <c r="A15" s="169">
        <v>44501</v>
      </c>
      <c r="B15" s="218" t="s">
        <v>212</v>
      </c>
      <c r="C15" s="218">
        <v>220</v>
      </c>
      <c r="D15" s="218">
        <v>248</v>
      </c>
      <c r="E15" s="218">
        <v>244.5</v>
      </c>
      <c r="F15" s="219">
        <v>44502</v>
      </c>
      <c r="G15" s="216">
        <f t="shared" si="0"/>
        <v>0.11136363636363636</v>
      </c>
    </row>
    <row r="16" spans="1:9">
      <c r="A16" s="154">
        <v>44496</v>
      </c>
      <c r="B16" s="155" t="s">
        <v>27</v>
      </c>
      <c r="C16" s="155">
        <v>98</v>
      </c>
      <c r="D16" s="155">
        <v>110</v>
      </c>
      <c r="E16" s="155">
        <v>104</v>
      </c>
      <c r="F16" s="156">
        <v>44497</v>
      </c>
      <c r="G16" s="220">
        <f t="shared" ref="G16" si="1">((E16-C16)/C16)</f>
        <v>6.1224489795918366E-2</v>
      </c>
    </row>
    <row r="17" spans="1:7">
      <c r="A17" s="154">
        <v>44496</v>
      </c>
      <c r="B17" s="155" t="s">
        <v>111</v>
      </c>
      <c r="C17" s="155">
        <v>144</v>
      </c>
      <c r="D17" s="155">
        <v>160</v>
      </c>
      <c r="E17" s="155">
        <v>153</v>
      </c>
      <c r="F17" s="156">
        <v>44498</v>
      </c>
      <c r="G17" s="220">
        <f t="shared" ref="G17" si="2">((E17-C17)/C17)</f>
        <v>6.25E-2</v>
      </c>
    </row>
    <row r="18" spans="1:7">
      <c r="A18" s="154">
        <v>44495</v>
      </c>
      <c r="B18" s="155" t="s">
        <v>213</v>
      </c>
      <c r="C18" s="155">
        <v>116</v>
      </c>
      <c r="D18" s="155">
        <v>130</v>
      </c>
      <c r="E18" s="155">
        <v>128.5</v>
      </c>
      <c r="F18" s="156">
        <v>44501</v>
      </c>
      <c r="G18" s="220">
        <f t="shared" ref="G18" si="3">((E18-C18)/C18)</f>
        <v>0.10775862068965517</v>
      </c>
    </row>
    <row r="19" spans="1:7">
      <c r="A19" s="154">
        <v>44490</v>
      </c>
      <c r="B19" s="155" t="s">
        <v>214</v>
      </c>
      <c r="C19" s="155">
        <v>127</v>
      </c>
      <c r="D19" s="155">
        <v>143</v>
      </c>
      <c r="E19" s="155">
        <v>137</v>
      </c>
      <c r="F19" s="156">
        <v>44494</v>
      </c>
      <c r="G19" s="220">
        <f t="shared" ref="G19" si="4">((E19-C19)/C19)</f>
        <v>7.874015748031496E-2</v>
      </c>
    </row>
    <row r="20" spans="1:7">
      <c r="A20" s="154">
        <v>44490</v>
      </c>
      <c r="B20" s="155" t="s">
        <v>215</v>
      </c>
      <c r="C20" s="155">
        <v>35</v>
      </c>
      <c r="D20" s="155">
        <v>39</v>
      </c>
      <c r="E20" s="155">
        <v>39</v>
      </c>
      <c r="F20" s="156">
        <v>44491</v>
      </c>
      <c r="G20" s="220">
        <f t="shared" ref="G20" si="5">((E20-C20)/C20)</f>
        <v>0.11428571428571428</v>
      </c>
    </row>
    <row r="21" spans="1:7">
      <c r="A21" s="162">
        <v>44488</v>
      </c>
      <c r="B21" s="163" t="s">
        <v>216</v>
      </c>
      <c r="C21" s="163">
        <v>140</v>
      </c>
      <c r="D21" s="163">
        <v>158</v>
      </c>
      <c r="E21" s="163">
        <v>132</v>
      </c>
      <c r="F21" s="164">
        <v>44488</v>
      </c>
      <c r="G21" s="217">
        <f t="shared" ref="G21:G81" si="6">((E21-C21)/C21)</f>
        <v>-5.7142857142857141E-2</v>
      </c>
    </row>
    <row r="22" spans="1:7">
      <c r="A22" s="162">
        <v>44482</v>
      </c>
      <c r="B22" s="163" t="s">
        <v>217</v>
      </c>
      <c r="C22" s="163">
        <v>330</v>
      </c>
      <c r="D22" s="163">
        <v>369</v>
      </c>
      <c r="E22" s="163">
        <v>304.5</v>
      </c>
      <c r="F22" s="164">
        <v>44489</v>
      </c>
      <c r="G22" s="217">
        <f t="shared" si="6"/>
        <v>-7.7272727272727271E-2</v>
      </c>
    </row>
    <row r="23" spans="1:7">
      <c r="A23" s="154">
        <v>44481</v>
      </c>
      <c r="B23" s="117" t="s">
        <v>218</v>
      </c>
      <c r="C23" s="155">
        <v>455</v>
      </c>
      <c r="D23" s="155">
        <v>510</v>
      </c>
      <c r="E23" s="155">
        <v>510</v>
      </c>
      <c r="F23" s="156">
        <v>44482</v>
      </c>
      <c r="G23" s="220">
        <f t="shared" si="6"/>
        <v>0.12087912087912088</v>
      </c>
    </row>
    <row r="24" spans="1:7">
      <c r="A24" s="221">
        <v>44481</v>
      </c>
      <c r="B24" s="155" t="s">
        <v>219</v>
      </c>
      <c r="C24" s="155">
        <v>365</v>
      </c>
      <c r="D24" s="155">
        <v>410</v>
      </c>
      <c r="E24" s="155">
        <v>388</v>
      </c>
      <c r="F24" s="156">
        <v>44481</v>
      </c>
      <c r="G24" s="220">
        <f t="shared" si="6"/>
        <v>6.3013698630136991E-2</v>
      </c>
    </row>
    <row r="25" spans="1:7">
      <c r="A25" s="221">
        <v>44481</v>
      </c>
      <c r="B25" s="155" t="s">
        <v>121</v>
      </c>
      <c r="C25" s="155">
        <v>220</v>
      </c>
      <c r="D25" s="155">
        <v>247</v>
      </c>
      <c r="E25" s="155">
        <v>233</v>
      </c>
      <c r="F25" s="156">
        <v>44481</v>
      </c>
      <c r="G25" s="220">
        <f t="shared" si="6"/>
        <v>5.909090909090909E-2</v>
      </c>
    </row>
    <row r="26" spans="1:7">
      <c r="A26" s="222">
        <v>44475</v>
      </c>
      <c r="B26" s="163" t="s">
        <v>105</v>
      </c>
      <c r="C26" s="163">
        <v>150</v>
      </c>
      <c r="D26" s="163">
        <v>169</v>
      </c>
      <c r="E26" s="163">
        <v>140</v>
      </c>
      <c r="F26" s="164">
        <v>44489</v>
      </c>
      <c r="G26" s="217">
        <f t="shared" si="6"/>
        <v>-6.6666666666666666E-2</v>
      </c>
    </row>
    <row r="27" spans="1:7">
      <c r="A27" s="221">
        <v>44474</v>
      </c>
      <c r="B27" s="155" t="s">
        <v>220</v>
      </c>
      <c r="C27" s="155">
        <v>340</v>
      </c>
      <c r="D27" s="155">
        <v>385</v>
      </c>
      <c r="E27" s="155">
        <v>360</v>
      </c>
      <c r="F27" s="156">
        <v>44475</v>
      </c>
      <c r="G27" s="220">
        <f t="shared" si="6"/>
        <v>5.8823529411764705E-2</v>
      </c>
    </row>
    <row r="28" spans="1:7">
      <c r="A28" s="221">
        <v>44468</v>
      </c>
      <c r="B28" s="155" t="s">
        <v>221</v>
      </c>
      <c r="C28" s="155">
        <v>295</v>
      </c>
      <c r="D28" s="155">
        <v>324</v>
      </c>
      <c r="E28" s="155">
        <v>324</v>
      </c>
      <c r="F28" s="156">
        <v>44474</v>
      </c>
      <c r="G28" s="220">
        <f t="shared" si="6"/>
        <v>9.8305084745762716E-2</v>
      </c>
    </row>
    <row r="29" spans="1:7">
      <c r="A29" s="221">
        <v>44463</v>
      </c>
      <c r="B29" s="155" t="s">
        <v>222</v>
      </c>
      <c r="C29" s="155">
        <v>145</v>
      </c>
      <c r="D29" s="155">
        <v>164</v>
      </c>
      <c r="E29" s="155">
        <v>155</v>
      </c>
      <c r="F29" s="156">
        <v>44463</v>
      </c>
      <c r="G29" s="220">
        <f t="shared" si="6"/>
        <v>6.8965517241379309E-2</v>
      </c>
    </row>
    <row r="30" spans="1:7">
      <c r="A30" s="222">
        <v>44462</v>
      </c>
      <c r="B30" s="163" t="s">
        <v>223</v>
      </c>
      <c r="C30" s="163">
        <v>175</v>
      </c>
      <c r="D30" s="163">
        <v>198</v>
      </c>
      <c r="E30" s="163">
        <v>164.5</v>
      </c>
      <c r="F30" s="164">
        <v>44488</v>
      </c>
      <c r="G30" s="217">
        <f t="shared" si="6"/>
        <v>-0.06</v>
      </c>
    </row>
    <row r="31" spans="1:7">
      <c r="A31" s="222">
        <v>44462</v>
      </c>
      <c r="B31" s="163" t="s">
        <v>224</v>
      </c>
      <c r="C31" s="163">
        <v>313</v>
      </c>
      <c r="D31" s="163">
        <v>353</v>
      </c>
      <c r="E31" s="163">
        <v>306</v>
      </c>
      <c r="F31" s="164">
        <v>44470</v>
      </c>
      <c r="G31" s="217">
        <f t="shared" si="6"/>
        <v>-2.2364217252396165E-2</v>
      </c>
    </row>
    <row r="32" spans="1:7">
      <c r="A32" s="221">
        <v>44462</v>
      </c>
      <c r="B32" s="155" t="s">
        <v>225</v>
      </c>
      <c r="C32" s="155">
        <v>102</v>
      </c>
      <c r="D32" s="155">
        <v>116</v>
      </c>
      <c r="E32" s="155">
        <v>116</v>
      </c>
      <c r="F32" s="156">
        <v>44468</v>
      </c>
      <c r="G32" s="220">
        <f t="shared" si="6"/>
        <v>0.13725490196078433</v>
      </c>
    </row>
    <row r="33" spans="1:7">
      <c r="A33" s="222">
        <v>44455</v>
      </c>
      <c r="B33" s="163" t="s">
        <v>226</v>
      </c>
      <c r="C33" s="163">
        <v>41</v>
      </c>
      <c r="D33" s="163">
        <v>47</v>
      </c>
      <c r="E33" s="163">
        <v>37.9</v>
      </c>
      <c r="F33" s="164">
        <v>44459</v>
      </c>
      <c r="G33" s="217">
        <f t="shared" si="6"/>
        <v>-7.5609756097561015E-2</v>
      </c>
    </row>
    <row r="34" spans="1:7">
      <c r="A34" s="222">
        <v>44453</v>
      </c>
      <c r="B34" s="163" t="s">
        <v>122</v>
      </c>
      <c r="C34" s="163">
        <v>156.5</v>
      </c>
      <c r="D34" s="163">
        <v>176</v>
      </c>
      <c r="E34" s="163">
        <v>149.5</v>
      </c>
      <c r="F34" s="164">
        <v>44456</v>
      </c>
      <c r="G34" s="217">
        <f t="shared" si="6"/>
        <v>-4.472843450479233E-2</v>
      </c>
    </row>
    <row r="35" spans="1:7">
      <c r="A35" s="222">
        <v>44452</v>
      </c>
      <c r="B35" s="163" t="s">
        <v>227</v>
      </c>
      <c r="C35" s="163">
        <v>301</v>
      </c>
      <c r="D35" s="163">
        <v>339</v>
      </c>
      <c r="E35" s="163">
        <v>293</v>
      </c>
      <c r="F35" s="164">
        <v>44453</v>
      </c>
      <c r="G35" s="217">
        <f t="shared" si="6"/>
        <v>-2.6578073089700997E-2</v>
      </c>
    </row>
    <row r="36" spans="1:7">
      <c r="A36" s="221">
        <v>44445</v>
      </c>
      <c r="B36" s="155" t="s">
        <v>96</v>
      </c>
      <c r="C36" s="155">
        <v>227</v>
      </c>
      <c r="D36" s="155">
        <v>255</v>
      </c>
      <c r="E36" s="155">
        <v>236</v>
      </c>
      <c r="F36" s="156">
        <v>44448</v>
      </c>
      <c r="G36" s="220">
        <f t="shared" si="6"/>
        <v>3.9647577092511016E-2</v>
      </c>
    </row>
    <row r="37" spans="1:7">
      <c r="A37" s="221">
        <v>44442</v>
      </c>
      <c r="B37" s="155" t="s">
        <v>131</v>
      </c>
      <c r="C37" s="155">
        <v>310</v>
      </c>
      <c r="D37" s="155">
        <v>349</v>
      </c>
      <c r="E37" s="155">
        <v>349</v>
      </c>
      <c r="F37" s="156">
        <v>44445</v>
      </c>
      <c r="G37" s="220">
        <f t="shared" si="6"/>
        <v>0.12580645161290321</v>
      </c>
    </row>
    <row r="38" spans="1:7">
      <c r="A38" s="221">
        <v>44441</v>
      </c>
      <c r="B38" s="155" t="s">
        <v>228</v>
      </c>
      <c r="C38" s="155">
        <v>135.5</v>
      </c>
      <c r="D38" s="155">
        <v>154</v>
      </c>
      <c r="E38" s="155">
        <v>153.5</v>
      </c>
      <c r="F38" s="156">
        <v>44446</v>
      </c>
      <c r="G38" s="220">
        <f t="shared" si="6"/>
        <v>0.13284132841328414</v>
      </c>
    </row>
    <row r="39" spans="1:7">
      <c r="A39" s="222">
        <v>44434</v>
      </c>
      <c r="B39" s="163" t="s">
        <v>229</v>
      </c>
      <c r="C39" s="163">
        <v>146</v>
      </c>
      <c r="D39" s="163">
        <v>164</v>
      </c>
      <c r="E39" s="163">
        <v>131.80000000000001</v>
      </c>
      <c r="F39" s="164">
        <v>44456</v>
      </c>
      <c r="G39" s="217">
        <f t="shared" si="6"/>
        <v>-9.7260273972602659E-2</v>
      </c>
    </row>
    <row r="40" spans="1:7">
      <c r="A40" s="221">
        <v>44433</v>
      </c>
      <c r="B40" s="117" t="s">
        <v>230</v>
      </c>
      <c r="C40" s="155">
        <v>171</v>
      </c>
      <c r="D40" s="155">
        <v>190</v>
      </c>
      <c r="E40" s="155">
        <v>202</v>
      </c>
      <c r="F40" s="156">
        <v>44434</v>
      </c>
      <c r="G40" s="220">
        <f t="shared" si="6"/>
        <v>0.18128654970760233</v>
      </c>
    </row>
    <row r="41" spans="1:7">
      <c r="A41" s="222">
        <v>44433</v>
      </c>
      <c r="B41" s="123" t="s">
        <v>65</v>
      </c>
      <c r="C41" s="163">
        <v>221</v>
      </c>
      <c r="D41" s="163">
        <v>248</v>
      </c>
      <c r="E41" s="163">
        <v>217.5</v>
      </c>
      <c r="F41" s="164">
        <v>44439</v>
      </c>
      <c r="G41" s="217">
        <f t="shared" si="6"/>
        <v>-1.5837104072398189E-2</v>
      </c>
    </row>
    <row r="42" spans="1:7">
      <c r="A42" s="221">
        <v>44420</v>
      </c>
      <c r="B42" s="117" t="s">
        <v>205</v>
      </c>
      <c r="C42" s="155">
        <v>205</v>
      </c>
      <c r="D42" s="155">
        <v>230</v>
      </c>
      <c r="E42" s="155">
        <v>230</v>
      </c>
      <c r="F42" s="156">
        <v>44421</v>
      </c>
      <c r="G42" s="220">
        <f t="shared" si="6"/>
        <v>0.12195121951219512</v>
      </c>
    </row>
    <row r="43" spans="1:7">
      <c r="A43" s="221">
        <v>44411</v>
      </c>
      <c r="B43" s="117" t="s">
        <v>231</v>
      </c>
      <c r="C43" s="155">
        <v>155</v>
      </c>
      <c r="D43" s="155">
        <v>174</v>
      </c>
      <c r="E43" s="155">
        <v>163.5</v>
      </c>
      <c r="F43" s="156">
        <v>44412</v>
      </c>
      <c r="G43" s="220">
        <f t="shared" si="6"/>
        <v>5.4838709677419356E-2</v>
      </c>
    </row>
    <row r="44" spans="1:7">
      <c r="A44" s="221">
        <v>44406</v>
      </c>
      <c r="B44" s="117" t="s">
        <v>232</v>
      </c>
      <c r="C44" s="155">
        <v>120</v>
      </c>
      <c r="D44" s="155">
        <v>139</v>
      </c>
      <c r="E44" s="155">
        <v>130</v>
      </c>
      <c r="F44" s="156">
        <v>44411</v>
      </c>
      <c r="G44" s="220">
        <f t="shared" si="6"/>
        <v>8.3333333333333329E-2</v>
      </c>
    </row>
    <row r="45" spans="1:7">
      <c r="A45" s="221">
        <v>44405</v>
      </c>
      <c r="B45" s="117" t="s">
        <v>131</v>
      </c>
      <c r="C45" s="155">
        <v>320</v>
      </c>
      <c r="D45" s="155">
        <v>359</v>
      </c>
      <c r="E45" s="155">
        <v>356</v>
      </c>
      <c r="F45" s="156">
        <v>44411</v>
      </c>
      <c r="G45" s="220">
        <f t="shared" si="6"/>
        <v>0.1125</v>
      </c>
    </row>
    <row r="46" spans="1:7">
      <c r="A46" s="222">
        <v>44403</v>
      </c>
      <c r="B46" s="123" t="s">
        <v>233</v>
      </c>
      <c r="C46" s="163">
        <v>224</v>
      </c>
      <c r="D46" s="163">
        <v>250</v>
      </c>
      <c r="E46" s="163">
        <v>207</v>
      </c>
      <c r="F46" s="164">
        <v>44442</v>
      </c>
      <c r="G46" s="217">
        <f t="shared" si="6"/>
        <v>-7.5892857142857137E-2</v>
      </c>
    </row>
    <row r="47" spans="1:7">
      <c r="A47" s="221">
        <v>44397</v>
      </c>
      <c r="B47" s="117" t="s">
        <v>234</v>
      </c>
      <c r="C47" s="155">
        <v>146</v>
      </c>
      <c r="D47" s="155">
        <v>164</v>
      </c>
      <c r="E47" s="155">
        <v>154</v>
      </c>
      <c r="F47" s="156">
        <v>44411</v>
      </c>
      <c r="G47" s="220">
        <f t="shared" si="6"/>
        <v>5.4794520547945202E-2</v>
      </c>
    </row>
    <row r="48" spans="1:7">
      <c r="A48" s="222">
        <v>44391</v>
      </c>
      <c r="B48" s="123" t="s">
        <v>235</v>
      </c>
      <c r="C48" s="163">
        <v>160</v>
      </c>
      <c r="D48" s="163">
        <v>180</v>
      </c>
      <c r="E48" s="163">
        <v>159.5</v>
      </c>
      <c r="F48" s="164">
        <v>44397</v>
      </c>
      <c r="G48" s="217">
        <f t="shared" si="6"/>
        <v>-3.1250000000000002E-3</v>
      </c>
    </row>
    <row r="49" spans="1:7">
      <c r="A49" s="221">
        <v>44383</v>
      </c>
      <c r="B49" s="117" t="s">
        <v>236</v>
      </c>
      <c r="C49" s="155">
        <v>166</v>
      </c>
      <c r="D49" s="155">
        <v>187</v>
      </c>
      <c r="E49" s="155">
        <v>187</v>
      </c>
      <c r="F49" s="156">
        <v>44391</v>
      </c>
      <c r="G49" s="220">
        <f t="shared" si="6"/>
        <v>0.12650602409638553</v>
      </c>
    </row>
    <row r="50" spans="1:7">
      <c r="A50" s="221">
        <v>44372</v>
      </c>
      <c r="B50" s="117" t="s">
        <v>237</v>
      </c>
      <c r="C50" s="155">
        <v>217</v>
      </c>
      <c r="D50" s="155">
        <v>244</v>
      </c>
      <c r="E50" s="155">
        <v>227</v>
      </c>
      <c r="F50" s="156">
        <v>44390</v>
      </c>
      <c r="G50" s="220">
        <f t="shared" si="6"/>
        <v>4.6082949308755762E-2</v>
      </c>
    </row>
    <row r="51" spans="1:7">
      <c r="A51" s="154">
        <v>44368</v>
      </c>
      <c r="B51" s="117" t="s">
        <v>238</v>
      </c>
      <c r="C51" s="155">
        <v>56</v>
      </c>
      <c r="D51" s="155">
        <v>64</v>
      </c>
      <c r="E51" s="155">
        <v>59.25</v>
      </c>
      <c r="F51" s="156">
        <v>44369</v>
      </c>
      <c r="G51" s="220">
        <f t="shared" si="6"/>
        <v>5.8035714285714288E-2</v>
      </c>
    </row>
    <row r="52" spans="1:7">
      <c r="A52" s="154">
        <v>44354</v>
      </c>
      <c r="B52" s="117" t="s">
        <v>239</v>
      </c>
      <c r="C52" s="155">
        <v>15.1</v>
      </c>
      <c r="D52" s="155">
        <v>22</v>
      </c>
      <c r="E52" s="155">
        <v>21.1</v>
      </c>
      <c r="F52" s="156">
        <v>44907</v>
      </c>
      <c r="G52" s="220">
        <f t="shared" si="6"/>
        <v>0.39735099337748359</v>
      </c>
    </row>
    <row r="53" spans="1:7">
      <c r="A53" s="154">
        <v>44351</v>
      </c>
      <c r="B53" s="117" t="s">
        <v>240</v>
      </c>
      <c r="C53" s="155">
        <v>124</v>
      </c>
      <c r="D53" s="155">
        <v>134</v>
      </c>
      <c r="E53" s="155">
        <v>124.1</v>
      </c>
      <c r="F53" s="156">
        <v>44354</v>
      </c>
      <c r="G53" s="220">
        <f t="shared" si="6"/>
        <v>8.0645161290317994E-4</v>
      </c>
    </row>
    <row r="54" spans="1:7">
      <c r="A54" s="162">
        <v>44349</v>
      </c>
      <c r="B54" s="123" t="s">
        <v>241</v>
      </c>
      <c r="C54" s="163">
        <v>263</v>
      </c>
      <c r="D54" s="163">
        <v>295</v>
      </c>
      <c r="E54" s="163">
        <v>245.5</v>
      </c>
      <c r="F54" s="164">
        <v>44365</v>
      </c>
      <c r="G54" s="217">
        <f t="shared" si="6"/>
        <v>-6.6539923954372623E-2</v>
      </c>
    </row>
    <row r="55" spans="1:7">
      <c r="A55" s="162">
        <v>44342</v>
      </c>
      <c r="B55" s="123" t="s">
        <v>242</v>
      </c>
      <c r="C55" s="163">
        <v>135</v>
      </c>
      <c r="D55" s="163">
        <v>153</v>
      </c>
      <c r="E55" s="163">
        <v>124.5</v>
      </c>
      <c r="F55" s="164">
        <v>44349</v>
      </c>
      <c r="G55" s="217">
        <f t="shared" si="6"/>
        <v>-7.7777777777777779E-2</v>
      </c>
    </row>
    <row r="56" spans="1:7">
      <c r="A56" s="154">
        <v>44340</v>
      </c>
      <c r="B56" s="117" t="s">
        <v>243</v>
      </c>
      <c r="C56" s="155">
        <v>59.1</v>
      </c>
      <c r="D56" s="155">
        <v>66</v>
      </c>
      <c r="E56" s="155">
        <v>60.8</v>
      </c>
      <c r="F56" s="156">
        <v>44356</v>
      </c>
      <c r="G56" s="220">
        <f t="shared" si="6"/>
        <v>2.8764805414551533E-2</v>
      </c>
    </row>
    <row r="57" spans="1:7">
      <c r="A57" s="154">
        <v>44337</v>
      </c>
      <c r="B57" s="117" t="s">
        <v>136</v>
      </c>
      <c r="C57" s="155">
        <v>400</v>
      </c>
      <c r="D57" s="155">
        <v>448</v>
      </c>
      <c r="E57" s="155">
        <v>443</v>
      </c>
      <c r="F57" s="156">
        <v>44344</v>
      </c>
      <c r="G57" s="220">
        <f t="shared" si="6"/>
        <v>0.1075</v>
      </c>
    </row>
    <row r="58" spans="1:7">
      <c r="A58" s="154">
        <v>44336</v>
      </c>
      <c r="B58" s="117" t="s">
        <v>244</v>
      </c>
      <c r="C58" s="155">
        <v>74</v>
      </c>
      <c r="D58" s="155">
        <v>84</v>
      </c>
      <c r="E58" s="155">
        <v>79</v>
      </c>
      <c r="F58" s="156">
        <v>44340</v>
      </c>
      <c r="G58" s="220">
        <f t="shared" si="6"/>
        <v>6.7567567567567571E-2</v>
      </c>
    </row>
    <row r="59" spans="1:7">
      <c r="A59" s="154">
        <v>44335</v>
      </c>
      <c r="B59" s="117" t="s">
        <v>245</v>
      </c>
      <c r="C59" s="155">
        <v>210</v>
      </c>
      <c r="D59" s="155">
        <v>238</v>
      </c>
      <c r="E59" s="155">
        <v>237</v>
      </c>
      <c r="F59" s="156">
        <v>44350</v>
      </c>
      <c r="G59" s="220">
        <f t="shared" si="6"/>
        <v>0.12857142857142856</v>
      </c>
    </row>
    <row r="60" spans="1:7">
      <c r="A60" s="154">
        <v>44326</v>
      </c>
      <c r="B60" s="223" t="s">
        <v>246</v>
      </c>
      <c r="C60" s="208">
        <v>78.099999999999994</v>
      </c>
      <c r="D60" s="155">
        <v>84</v>
      </c>
      <c r="E60" s="155">
        <v>83.3</v>
      </c>
      <c r="F60" s="156">
        <v>44327</v>
      </c>
      <c r="G60" s="220">
        <f t="shared" si="6"/>
        <v>6.6581306017925779E-2</v>
      </c>
    </row>
    <row r="61" spans="1:7">
      <c r="A61" s="154">
        <v>44319</v>
      </c>
      <c r="B61" s="223" t="s">
        <v>247</v>
      </c>
      <c r="C61" s="208">
        <v>91.5</v>
      </c>
      <c r="D61" s="155">
        <v>104</v>
      </c>
      <c r="E61" s="155">
        <v>104</v>
      </c>
      <c r="F61" s="156">
        <v>44323</v>
      </c>
      <c r="G61" s="220">
        <f t="shared" si="6"/>
        <v>0.13661202185792351</v>
      </c>
    </row>
    <row r="62" spans="1:7">
      <c r="A62" s="154">
        <v>44316</v>
      </c>
      <c r="B62" s="223" t="s">
        <v>248</v>
      </c>
      <c r="C62" s="208">
        <v>86.5</v>
      </c>
      <c r="D62" s="155">
        <v>98</v>
      </c>
      <c r="E62" s="155">
        <v>98</v>
      </c>
      <c r="F62" s="156">
        <v>44321</v>
      </c>
      <c r="G62" s="220">
        <f t="shared" si="6"/>
        <v>0.13294797687861271</v>
      </c>
    </row>
    <row r="63" spans="1:7">
      <c r="A63" s="154">
        <v>44306</v>
      </c>
      <c r="B63" s="223" t="s">
        <v>249</v>
      </c>
      <c r="C63" s="208">
        <v>424</v>
      </c>
      <c r="D63" s="155">
        <v>475</v>
      </c>
      <c r="E63" s="155">
        <v>475</v>
      </c>
      <c r="F63" s="156">
        <v>44312</v>
      </c>
      <c r="G63" s="220">
        <f t="shared" si="6"/>
        <v>0.12028301886792453</v>
      </c>
    </row>
    <row r="64" spans="1:7">
      <c r="A64" s="154">
        <v>44293</v>
      </c>
      <c r="B64" s="223" t="s">
        <v>207</v>
      </c>
      <c r="C64" s="208">
        <v>124</v>
      </c>
      <c r="D64" s="155">
        <v>140</v>
      </c>
      <c r="E64" s="155">
        <v>126.7</v>
      </c>
      <c r="F64" s="156">
        <v>44337</v>
      </c>
      <c r="G64" s="220">
        <f t="shared" si="6"/>
        <v>2.1774193548387121E-2</v>
      </c>
    </row>
    <row r="65" spans="1:7">
      <c r="A65" s="162">
        <v>44287</v>
      </c>
      <c r="B65" s="224" t="s">
        <v>250</v>
      </c>
      <c r="C65" s="204">
        <v>133</v>
      </c>
      <c r="D65" s="163">
        <v>150</v>
      </c>
      <c r="E65" s="163">
        <v>124.25</v>
      </c>
      <c r="F65" s="164">
        <v>44298</v>
      </c>
      <c r="G65" s="217">
        <f t="shared" si="6"/>
        <v>-6.5789473684210523E-2</v>
      </c>
    </row>
    <row r="66" spans="1:7">
      <c r="A66" s="162">
        <v>44264</v>
      </c>
      <c r="B66" s="224" t="s">
        <v>251</v>
      </c>
      <c r="C66" s="204">
        <v>115</v>
      </c>
      <c r="D66" s="163">
        <v>130</v>
      </c>
      <c r="E66" s="163">
        <v>102</v>
      </c>
      <c r="F66" s="164">
        <v>44270</v>
      </c>
      <c r="G66" s="217">
        <f t="shared" si="6"/>
        <v>-0.11304347826086956</v>
      </c>
    </row>
    <row r="67" spans="1:7">
      <c r="A67" s="162">
        <v>44264</v>
      </c>
      <c r="B67" s="224" t="s">
        <v>252</v>
      </c>
      <c r="C67" s="204">
        <v>101</v>
      </c>
      <c r="D67" s="163">
        <v>113</v>
      </c>
      <c r="E67" s="163">
        <v>90</v>
      </c>
      <c r="F67" s="164">
        <v>44277</v>
      </c>
      <c r="G67" s="217">
        <f t="shared" si="6"/>
        <v>-0.10891089108910891</v>
      </c>
    </row>
    <row r="68" spans="1:7">
      <c r="A68" s="154">
        <v>44259</v>
      </c>
      <c r="B68" s="223" t="s">
        <v>253</v>
      </c>
      <c r="C68" s="208">
        <v>75</v>
      </c>
      <c r="D68" s="155">
        <v>85</v>
      </c>
      <c r="E68" s="155">
        <v>83.5</v>
      </c>
      <c r="F68" s="156">
        <v>44270</v>
      </c>
      <c r="G68" s="220">
        <f t="shared" si="6"/>
        <v>0.11333333333333333</v>
      </c>
    </row>
    <row r="69" spans="1:7">
      <c r="A69" s="154">
        <v>44258</v>
      </c>
      <c r="B69" s="223" t="s">
        <v>105</v>
      </c>
      <c r="C69" s="208">
        <v>102</v>
      </c>
      <c r="D69" s="155">
        <v>115</v>
      </c>
      <c r="E69" s="155">
        <v>115</v>
      </c>
      <c r="F69" s="156">
        <v>44259</v>
      </c>
      <c r="G69" s="220">
        <f t="shared" si="6"/>
        <v>0.12745098039215685</v>
      </c>
    </row>
    <row r="70" spans="1:7">
      <c r="A70" s="154">
        <v>44256</v>
      </c>
      <c r="B70" s="223" t="s">
        <v>254</v>
      </c>
      <c r="C70" s="208">
        <v>40.5</v>
      </c>
      <c r="D70" s="155">
        <v>46</v>
      </c>
      <c r="E70" s="155">
        <v>45.5</v>
      </c>
      <c r="F70" s="156">
        <v>44265</v>
      </c>
      <c r="G70" s="220">
        <f t="shared" si="6"/>
        <v>0.12345679012345678</v>
      </c>
    </row>
    <row r="71" spans="1:7">
      <c r="A71" s="154">
        <v>44251</v>
      </c>
      <c r="B71" s="223" t="s">
        <v>72</v>
      </c>
      <c r="C71" s="208">
        <v>74</v>
      </c>
      <c r="D71" s="155">
        <v>84</v>
      </c>
      <c r="E71" s="155">
        <v>83.5</v>
      </c>
      <c r="F71" s="156">
        <v>44251</v>
      </c>
      <c r="G71" s="220">
        <f t="shared" si="6"/>
        <v>0.12837837837837837</v>
      </c>
    </row>
    <row r="72" spans="1:7">
      <c r="A72" s="154">
        <v>44251</v>
      </c>
      <c r="B72" s="223" t="s">
        <v>136</v>
      </c>
      <c r="C72" s="208">
        <v>440</v>
      </c>
      <c r="D72" s="155">
        <v>495</v>
      </c>
      <c r="E72" s="155">
        <v>466</v>
      </c>
      <c r="F72" s="156">
        <v>44252</v>
      </c>
      <c r="G72" s="220">
        <f t="shared" si="6"/>
        <v>5.909090909090909E-2</v>
      </c>
    </row>
    <row r="73" spans="1:7">
      <c r="A73" s="154">
        <v>44246</v>
      </c>
      <c r="B73" s="223" t="s">
        <v>255</v>
      </c>
      <c r="C73" s="208">
        <v>114</v>
      </c>
      <c r="D73" s="155">
        <v>129</v>
      </c>
      <c r="E73" s="155">
        <v>114.8</v>
      </c>
      <c r="F73" s="156">
        <v>44253</v>
      </c>
      <c r="G73" s="220">
        <f t="shared" si="6"/>
        <v>7.0175438596490978E-3</v>
      </c>
    </row>
    <row r="74" spans="1:7">
      <c r="A74" s="154">
        <v>44244</v>
      </c>
      <c r="B74" s="223" t="s">
        <v>235</v>
      </c>
      <c r="C74" s="208">
        <v>131</v>
      </c>
      <c r="D74" s="155">
        <v>148</v>
      </c>
      <c r="E74" s="155">
        <v>140</v>
      </c>
      <c r="F74" s="156">
        <v>44244</v>
      </c>
      <c r="G74" s="220">
        <f t="shared" si="6"/>
        <v>6.8702290076335881E-2</v>
      </c>
    </row>
    <row r="75" spans="1:7">
      <c r="A75" s="154">
        <v>44237</v>
      </c>
      <c r="B75" s="223" t="s">
        <v>256</v>
      </c>
      <c r="C75" s="208">
        <v>75</v>
      </c>
      <c r="D75" s="155">
        <v>85</v>
      </c>
      <c r="E75" s="155">
        <v>79.7</v>
      </c>
      <c r="F75" s="156">
        <v>44238</v>
      </c>
      <c r="G75" s="220">
        <f t="shared" si="6"/>
        <v>6.2666666666666704E-2</v>
      </c>
    </row>
    <row r="76" spans="1:7">
      <c r="A76" s="154">
        <v>44231</v>
      </c>
      <c r="B76" s="223" t="s">
        <v>34</v>
      </c>
      <c r="C76" s="208">
        <v>134.5</v>
      </c>
      <c r="D76" s="155">
        <v>150</v>
      </c>
      <c r="E76" s="155">
        <v>144.5</v>
      </c>
      <c r="F76" s="156">
        <v>44245</v>
      </c>
      <c r="G76" s="220">
        <f t="shared" si="6"/>
        <v>7.434944237918216E-2</v>
      </c>
    </row>
    <row r="77" spans="1:7">
      <c r="A77" s="162">
        <v>44230</v>
      </c>
      <c r="B77" s="224" t="s">
        <v>43</v>
      </c>
      <c r="C77" s="204">
        <v>300</v>
      </c>
      <c r="D77" s="163">
        <v>336</v>
      </c>
      <c r="E77" s="163">
        <v>284</v>
      </c>
      <c r="F77" s="164">
        <v>44237</v>
      </c>
      <c r="G77" s="217">
        <f t="shared" si="6"/>
        <v>-5.3333333333333337E-2</v>
      </c>
    </row>
    <row r="78" spans="1:7">
      <c r="A78" s="154">
        <v>44229</v>
      </c>
      <c r="B78" s="223" t="s">
        <v>257</v>
      </c>
      <c r="C78" s="208">
        <v>110</v>
      </c>
      <c r="D78" s="155">
        <v>124</v>
      </c>
      <c r="E78" s="155">
        <v>124</v>
      </c>
      <c r="F78" s="156">
        <v>44231</v>
      </c>
      <c r="G78" s="220">
        <f t="shared" si="6"/>
        <v>0.12727272727272726</v>
      </c>
    </row>
    <row r="79" spans="1:7">
      <c r="A79" s="162">
        <v>44216</v>
      </c>
      <c r="B79" s="224" t="s">
        <v>258</v>
      </c>
      <c r="C79" s="204">
        <v>328</v>
      </c>
      <c r="D79" s="163">
        <v>370</v>
      </c>
      <c r="E79" s="163">
        <v>303</v>
      </c>
      <c r="F79" s="164">
        <v>44243</v>
      </c>
      <c r="G79" s="217">
        <f t="shared" si="6"/>
        <v>-7.621951219512195E-2</v>
      </c>
    </row>
    <row r="80" spans="1:7">
      <c r="A80" s="154">
        <v>44208</v>
      </c>
      <c r="B80" s="223" t="s">
        <v>255</v>
      </c>
      <c r="C80" s="208">
        <v>96</v>
      </c>
      <c r="D80" s="155">
        <v>109</v>
      </c>
      <c r="E80" s="155">
        <v>108</v>
      </c>
      <c r="F80" s="156">
        <v>44217</v>
      </c>
      <c r="G80" s="220">
        <f t="shared" si="6"/>
        <v>0.125</v>
      </c>
    </row>
    <row r="81" spans="1:7" ht="15.75" thickBot="1">
      <c r="A81" s="225">
        <v>44201</v>
      </c>
      <c r="B81" s="226" t="s">
        <v>259</v>
      </c>
      <c r="C81" s="227">
        <v>291</v>
      </c>
      <c r="D81" s="228">
        <v>325</v>
      </c>
      <c r="E81" s="228">
        <v>302</v>
      </c>
      <c r="F81" s="229">
        <v>44203</v>
      </c>
      <c r="G81" s="230">
        <f t="shared" si="6"/>
        <v>3.7800687285223365E-2</v>
      </c>
    </row>
    <row r="82" spans="1:7">
      <c r="A82" s="231"/>
      <c r="B82" s="232"/>
      <c r="C82" s="233"/>
      <c r="D82" s="233"/>
      <c r="E82" s="233"/>
      <c r="F82" s="231"/>
      <c r="G82" s="234"/>
    </row>
    <row r="83" spans="1:7" ht="15.75" thickBot="1">
      <c r="A83" s="231"/>
      <c r="B83" s="232"/>
      <c r="C83" s="233"/>
      <c r="D83" s="233"/>
      <c r="E83" s="233"/>
      <c r="F83" s="231"/>
      <c r="G83" s="234"/>
    </row>
    <row r="84" spans="1:7" ht="15.75" thickBot="1">
      <c r="C84" s="144" t="s">
        <v>132</v>
      </c>
      <c r="D84" s="145"/>
      <c r="E84" s="235"/>
      <c r="F84" s="212">
        <f>SUM(G4:G81)</f>
        <v>3.9890230394593384</v>
      </c>
      <c r="G84" s="56"/>
    </row>
    <row r="85" spans="1:7">
      <c r="A85" s="150"/>
      <c r="F85" s="103"/>
      <c r="G85" s="103"/>
    </row>
    <row r="86" spans="1:7">
      <c r="A86" s="150"/>
      <c r="C86" s="103"/>
      <c r="D86" s="103"/>
      <c r="E86" s="236"/>
      <c r="F86" s="103"/>
      <c r="G86" s="237"/>
    </row>
    <row r="87" spans="1:7">
      <c r="A87" s="238" t="s">
        <v>133</v>
      </c>
      <c r="B87" s="238"/>
      <c r="C87" s="238"/>
      <c r="D87" s="238"/>
      <c r="E87" s="238"/>
      <c r="F87" s="238"/>
      <c r="G87" s="238"/>
    </row>
  </sheetData>
  <sheetProtection password="CAF5" sheet="1" objects="1" scenarios="1"/>
  <mergeCells count="4">
    <mergeCell ref="A1:G1"/>
    <mergeCell ref="A87:G87"/>
    <mergeCell ref="C84:E84"/>
    <mergeCell ref="F84:G84"/>
  </mergeCells>
  <pageMargins left="0.75" right="0.75" top="1" bottom="1" header="0.51180555555555596" footer="0.51180555555555596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3"/>
  <sheetViews>
    <sheetView workbookViewId="0">
      <selection activeCell="A4" sqref="A4"/>
    </sheetView>
  </sheetViews>
  <sheetFormatPr defaultColWidth="9.140625" defaultRowHeight="15"/>
  <cols>
    <col min="1" max="1" width="11.5703125" style="103" customWidth="1"/>
    <col min="2" max="2" width="16.7109375" style="103" bestFit="1" customWidth="1"/>
    <col min="3" max="3" width="11" style="150" bestFit="1" customWidth="1"/>
    <col min="4" max="4" width="7.7109375" style="150" customWidth="1"/>
    <col min="5" max="5" width="14.85546875" style="150" customWidth="1"/>
    <col min="6" max="6" width="14.85546875" style="150" bestFit="1" customWidth="1"/>
    <col min="7" max="7" width="10.85546875" style="150" customWidth="1"/>
    <col min="8" max="16384" width="9.140625" style="103"/>
  </cols>
  <sheetData>
    <row r="1" spans="1:7" ht="30.75" customHeight="1">
      <c r="A1" s="100" t="s">
        <v>260</v>
      </c>
      <c r="B1" s="101"/>
      <c r="C1" s="101"/>
      <c r="D1" s="101"/>
      <c r="E1" s="101"/>
      <c r="F1" s="101"/>
      <c r="G1" s="102"/>
    </row>
    <row r="2" spans="1:7">
      <c r="A2" s="149"/>
      <c r="B2" s="150"/>
    </row>
    <row r="3" spans="1:7" ht="15.75" thickBot="1">
      <c r="A3" s="149"/>
      <c r="B3" s="150"/>
    </row>
    <row r="4" spans="1:7" ht="45.75" thickBot="1">
      <c r="A4" s="151" t="s">
        <v>1</v>
      </c>
      <c r="B4" s="152" t="s">
        <v>2</v>
      </c>
      <c r="C4" s="152" t="s">
        <v>3</v>
      </c>
      <c r="D4" s="152" t="s">
        <v>4</v>
      </c>
      <c r="E4" s="153" t="s">
        <v>5</v>
      </c>
      <c r="F4" s="152" t="s">
        <v>6</v>
      </c>
      <c r="G4" s="214" t="s">
        <v>544</v>
      </c>
    </row>
    <row r="5" spans="1:7">
      <c r="A5" s="190">
        <v>44195</v>
      </c>
      <c r="B5" s="240" t="s">
        <v>261</v>
      </c>
      <c r="C5" s="191">
        <v>114.5</v>
      </c>
      <c r="D5" s="191">
        <v>129</v>
      </c>
      <c r="E5" s="191">
        <v>127.5</v>
      </c>
      <c r="F5" s="194">
        <v>43834</v>
      </c>
      <c r="G5" s="195">
        <f t="shared" ref="G5:G37" si="0">((E5-C5)/C5*100)</f>
        <v>11.353711790393014</v>
      </c>
    </row>
    <row r="6" spans="1:7">
      <c r="A6" s="162">
        <v>44183</v>
      </c>
      <c r="B6" s="241" t="s">
        <v>262</v>
      </c>
      <c r="C6" s="163">
        <v>139</v>
      </c>
      <c r="D6" s="163">
        <v>158</v>
      </c>
      <c r="E6" s="163">
        <v>126.5</v>
      </c>
      <c r="F6" s="164">
        <v>44187</v>
      </c>
      <c r="G6" s="165">
        <f t="shared" si="0"/>
        <v>-8.9928057553956826</v>
      </c>
    </row>
    <row r="7" spans="1:7">
      <c r="A7" s="154">
        <v>44180</v>
      </c>
      <c r="B7" s="242" t="s">
        <v>263</v>
      </c>
      <c r="C7" s="155">
        <v>205.5</v>
      </c>
      <c r="D7" s="155">
        <v>230</v>
      </c>
      <c r="E7" s="155">
        <v>218</v>
      </c>
      <c r="F7" s="156">
        <v>44181</v>
      </c>
      <c r="G7" s="157">
        <f t="shared" si="0"/>
        <v>6.0827250608272507</v>
      </c>
    </row>
    <row r="8" spans="1:7">
      <c r="A8" s="162">
        <v>44180</v>
      </c>
      <c r="B8" s="241" t="s">
        <v>255</v>
      </c>
      <c r="C8" s="163">
        <v>92</v>
      </c>
      <c r="D8" s="163">
        <v>104</v>
      </c>
      <c r="E8" s="163">
        <v>80.5</v>
      </c>
      <c r="F8" s="164">
        <v>44186</v>
      </c>
      <c r="G8" s="165">
        <f t="shared" si="0"/>
        <v>-12.5</v>
      </c>
    </row>
    <row r="9" spans="1:7">
      <c r="A9" s="154">
        <v>44179</v>
      </c>
      <c r="B9" s="242" t="s">
        <v>264</v>
      </c>
      <c r="C9" s="155">
        <v>355.2</v>
      </c>
      <c r="D9" s="155">
        <v>398</v>
      </c>
      <c r="E9" s="155">
        <v>364.5</v>
      </c>
      <c r="F9" s="156">
        <v>44183</v>
      </c>
      <c r="G9" s="157">
        <f t="shared" si="0"/>
        <v>2.6182432432432465</v>
      </c>
    </row>
    <row r="10" spans="1:7">
      <c r="A10" s="162">
        <v>44175</v>
      </c>
      <c r="B10" s="241" t="s">
        <v>265</v>
      </c>
      <c r="C10" s="163">
        <v>451</v>
      </c>
      <c r="D10" s="163">
        <v>500</v>
      </c>
      <c r="E10" s="163">
        <v>427</v>
      </c>
      <c r="F10" s="164">
        <v>44186</v>
      </c>
      <c r="G10" s="165">
        <f t="shared" si="0"/>
        <v>-5.3215077605321506</v>
      </c>
    </row>
    <row r="11" spans="1:7">
      <c r="A11" s="154">
        <v>44173</v>
      </c>
      <c r="B11" s="242" t="s">
        <v>199</v>
      </c>
      <c r="C11" s="155">
        <v>272</v>
      </c>
      <c r="D11" s="155">
        <v>315</v>
      </c>
      <c r="E11" s="155">
        <v>287</v>
      </c>
      <c r="F11" s="156">
        <v>44175</v>
      </c>
      <c r="G11" s="157">
        <f t="shared" si="0"/>
        <v>5.5147058823529411</v>
      </c>
    </row>
    <row r="12" spans="1:7">
      <c r="A12" s="154">
        <v>44172</v>
      </c>
      <c r="B12" s="242" t="s">
        <v>266</v>
      </c>
      <c r="C12" s="155">
        <v>11.4</v>
      </c>
      <c r="D12" s="155">
        <v>12.9</v>
      </c>
      <c r="E12" s="155">
        <v>12.9</v>
      </c>
      <c r="F12" s="156">
        <v>44174</v>
      </c>
      <c r="G12" s="157">
        <f t="shared" si="0"/>
        <v>13.157894736842104</v>
      </c>
    </row>
    <row r="13" spans="1:7">
      <c r="A13" s="154">
        <v>44172</v>
      </c>
      <c r="B13" s="242" t="s">
        <v>267</v>
      </c>
      <c r="C13" s="155">
        <v>55.15</v>
      </c>
      <c r="D13" s="155">
        <v>62</v>
      </c>
      <c r="E13" s="155">
        <v>58.5</v>
      </c>
      <c r="F13" s="156">
        <v>44168</v>
      </c>
      <c r="G13" s="157">
        <f t="shared" si="0"/>
        <v>6.0743427017225775</v>
      </c>
    </row>
    <row r="14" spans="1:7">
      <c r="A14" s="154">
        <v>44168</v>
      </c>
      <c r="B14" s="242" t="s">
        <v>268</v>
      </c>
      <c r="C14" s="155">
        <v>33.85</v>
      </c>
      <c r="D14" s="155">
        <v>38</v>
      </c>
      <c r="E14" s="155">
        <v>35.9</v>
      </c>
      <c r="F14" s="156">
        <v>44173</v>
      </c>
      <c r="G14" s="157">
        <f t="shared" si="0"/>
        <v>6.0561299852289423</v>
      </c>
    </row>
    <row r="15" spans="1:7">
      <c r="A15" s="162">
        <v>44154</v>
      </c>
      <c r="B15" s="241" t="s">
        <v>269</v>
      </c>
      <c r="C15" s="163">
        <v>284</v>
      </c>
      <c r="D15" s="163">
        <v>325</v>
      </c>
      <c r="E15" s="163">
        <v>266.5</v>
      </c>
      <c r="F15" s="164">
        <v>44162</v>
      </c>
      <c r="G15" s="165">
        <f t="shared" si="0"/>
        <v>-6.1619718309859159</v>
      </c>
    </row>
    <row r="16" spans="1:7">
      <c r="A16" s="154">
        <v>44153</v>
      </c>
      <c r="B16" s="242" t="s">
        <v>270</v>
      </c>
      <c r="C16" s="155">
        <v>250</v>
      </c>
      <c r="D16" s="155">
        <v>280</v>
      </c>
      <c r="E16" s="155">
        <v>258</v>
      </c>
      <c r="F16" s="156">
        <v>44161</v>
      </c>
      <c r="G16" s="157">
        <f t="shared" si="0"/>
        <v>3.2</v>
      </c>
    </row>
    <row r="17" spans="1:7">
      <c r="A17" s="154">
        <v>44145</v>
      </c>
      <c r="B17" s="242" t="s">
        <v>271</v>
      </c>
      <c r="C17" s="155">
        <v>183.5</v>
      </c>
      <c r="D17" s="155">
        <v>205</v>
      </c>
      <c r="E17" s="155">
        <v>193.3</v>
      </c>
      <c r="F17" s="156">
        <v>44153</v>
      </c>
      <c r="G17" s="157">
        <f t="shared" si="0"/>
        <v>5.340599455040878</v>
      </c>
    </row>
    <row r="18" spans="1:7">
      <c r="A18" s="154">
        <v>44145</v>
      </c>
      <c r="B18" s="242" t="s">
        <v>234</v>
      </c>
      <c r="C18" s="155">
        <v>25.8</v>
      </c>
      <c r="D18" s="155">
        <v>29</v>
      </c>
      <c r="E18" s="155">
        <v>28</v>
      </c>
      <c r="F18" s="156">
        <v>44152</v>
      </c>
      <c r="G18" s="157">
        <f t="shared" si="0"/>
        <v>8.5271317829457338</v>
      </c>
    </row>
    <row r="19" spans="1:7">
      <c r="A19" s="154">
        <v>44144</v>
      </c>
      <c r="B19" s="242" t="s">
        <v>224</v>
      </c>
      <c r="C19" s="155">
        <v>206</v>
      </c>
      <c r="D19" s="155">
        <v>235</v>
      </c>
      <c r="E19" s="155">
        <v>230.5</v>
      </c>
      <c r="F19" s="156">
        <v>44148</v>
      </c>
      <c r="G19" s="157">
        <f t="shared" si="0"/>
        <v>11.893203883495145</v>
      </c>
    </row>
    <row r="20" spans="1:7">
      <c r="A20" s="154">
        <v>44141</v>
      </c>
      <c r="B20" s="242" t="s">
        <v>272</v>
      </c>
      <c r="C20" s="155">
        <v>31.3</v>
      </c>
      <c r="D20" s="155">
        <v>36</v>
      </c>
      <c r="E20" s="155">
        <v>33.4</v>
      </c>
      <c r="F20" s="156">
        <v>44144</v>
      </c>
      <c r="G20" s="157">
        <f t="shared" si="0"/>
        <v>6.7092651757188424</v>
      </c>
    </row>
    <row r="21" spans="1:7">
      <c r="A21" s="162">
        <v>44127</v>
      </c>
      <c r="B21" s="241" t="s">
        <v>273</v>
      </c>
      <c r="C21" s="163">
        <v>139</v>
      </c>
      <c r="D21" s="163">
        <v>156</v>
      </c>
      <c r="E21" s="163">
        <v>135.75</v>
      </c>
      <c r="F21" s="164">
        <v>44133</v>
      </c>
      <c r="G21" s="165">
        <f t="shared" si="0"/>
        <v>-2.3381294964028778</v>
      </c>
    </row>
    <row r="22" spans="1:7">
      <c r="A22" s="154">
        <v>44120</v>
      </c>
      <c r="B22" s="242" t="s">
        <v>274</v>
      </c>
      <c r="C22" s="155">
        <v>55.25</v>
      </c>
      <c r="D22" s="155">
        <v>63</v>
      </c>
      <c r="E22" s="155">
        <v>59</v>
      </c>
      <c r="F22" s="156">
        <v>44123</v>
      </c>
      <c r="G22" s="157">
        <f t="shared" si="0"/>
        <v>6.7873303167420813</v>
      </c>
    </row>
    <row r="23" spans="1:7">
      <c r="A23" s="154">
        <v>44112</v>
      </c>
      <c r="B23" s="242" t="s">
        <v>275</v>
      </c>
      <c r="C23" s="155">
        <v>429</v>
      </c>
      <c r="D23" s="155">
        <v>480</v>
      </c>
      <c r="E23" s="155">
        <v>480</v>
      </c>
      <c r="F23" s="156">
        <v>44119</v>
      </c>
      <c r="G23" s="157">
        <f t="shared" si="0"/>
        <v>11.888111888111888</v>
      </c>
    </row>
    <row r="24" spans="1:7">
      <c r="A24" s="154">
        <v>44088</v>
      </c>
      <c r="B24" s="242" t="s">
        <v>265</v>
      </c>
      <c r="C24" s="155">
        <v>400</v>
      </c>
      <c r="D24" s="155">
        <v>450</v>
      </c>
      <c r="E24" s="155">
        <v>423</v>
      </c>
      <c r="F24" s="156">
        <v>44090</v>
      </c>
      <c r="G24" s="157">
        <f t="shared" si="0"/>
        <v>5.75</v>
      </c>
    </row>
    <row r="25" spans="1:7">
      <c r="A25" s="154">
        <v>44081</v>
      </c>
      <c r="B25" s="242" t="s">
        <v>276</v>
      </c>
      <c r="C25" s="155">
        <v>139</v>
      </c>
      <c r="D25" s="155">
        <v>157</v>
      </c>
      <c r="E25" s="155">
        <v>148</v>
      </c>
      <c r="F25" s="156">
        <v>44082</v>
      </c>
      <c r="G25" s="157">
        <f t="shared" si="0"/>
        <v>6.4748201438848918</v>
      </c>
    </row>
    <row r="26" spans="1:7">
      <c r="A26" s="154">
        <v>44067</v>
      </c>
      <c r="B26" s="242" t="s">
        <v>277</v>
      </c>
      <c r="C26" s="155">
        <v>543</v>
      </c>
      <c r="D26" s="155">
        <v>600</v>
      </c>
      <c r="E26" s="155">
        <v>600</v>
      </c>
      <c r="F26" s="156">
        <v>44068</v>
      </c>
      <c r="G26" s="157">
        <f t="shared" si="0"/>
        <v>10.497237569060774</v>
      </c>
    </row>
    <row r="27" spans="1:7">
      <c r="A27" s="154">
        <v>44067</v>
      </c>
      <c r="B27" s="242" t="s">
        <v>278</v>
      </c>
      <c r="C27" s="155">
        <v>19.5</v>
      </c>
      <c r="D27" s="155">
        <v>22</v>
      </c>
      <c r="E27" s="155">
        <v>20.399999999999999</v>
      </c>
      <c r="F27" s="156">
        <v>44068</v>
      </c>
      <c r="G27" s="157">
        <f t="shared" si="0"/>
        <v>4.6153846153846079</v>
      </c>
    </row>
    <row r="28" spans="1:7">
      <c r="A28" s="154">
        <v>44062</v>
      </c>
      <c r="B28" s="242" t="s">
        <v>142</v>
      </c>
      <c r="C28" s="155">
        <v>185</v>
      </c>
      <c r="D28" s="155">
        <v>205</v>
      </c>
      <c r="E28" s="155">
        <v>202.5</v>
      </c>
      <c r="F28" s="156">
        <v>44069</v>
      </c>
      <c r="G28" s="157">
        <f t="shared" si="0"/>
        <v>9.4594594594594597</v>
      </c>
    </row>
    <row r="29" spans="1:7">
      <c r="A29" s="154">
        <v>44050</v>
      </c>
      <c r="B29" s="242" t="s">
        <v>96</v>
      </c>
      <c r="C29" s="155">
        <v>100.25</v>
      </c>
      <c r="D29" s="155">
        <v>112</v>
      </c>
      <c r="E29" s="155">
        <v>110</v>
      </c>
      <c r="F29" s="156">
        <v>44055</v>
      </c>
      <c r="G29" s="157">
        <f t="shared" si="0"/>
        <v>9.7256857855361591</v>
      </c>
    </row>
    <row r="30" spans="1:7">
      <c r="A30" s="154">
        <v>44049</v>
      </c>
      <c r="B30" s="242" t="s">
        <v>279</v>
      </c>
      <c r="C30" s="155">
        <v>240</v>
      </c>
      <c r="D30" s="155">
        <v>270</v>
      </c>
      <c r="E30" s="155">
        <v>270</v>
      </c>
      <c r="F30" s="156">
        <v>44054</v>
      </c>
      <c r="G30" s="157">
        <f t="shared" si="0"/>
        <v>12.5</v>
      </c>
    </row>
    <row r="31" spans="1:7">
      <c r="A31" s="154">
        <v>44041</v>
      </c>
      <c r="B31" s="242" t="s">
        <v>280</v>
      </c>
      <c r="C31" s="155">
        <v>494</v>
      </c>
      <c r="D31" s="155">
        <v>545</v>
      </c>
      <c r="E31" s="155">
        <v>540</v>
      </c>
      <c r="F31" s="156">
        <v>44043</v>
      </c>
      <c r="G31" s="157">
        <f t="shared" si="0"/>
        <v>9.3117408906882595</v>
      </c>
    </row>
    <row r="32" spans="1:7">
      <c r="A32" s="162">
        <v>44040</v>
      </c>
      <c r="B32" s="241" t="s">
        <v>281</v>
      </c>
      <c r="C32" s="163">
        <v>450</v>
      </c>
      <c r="D32" s="163">
        <v>500</v>
      </c>
      <c r="E32" s="163">
        <v>417.5</v>
      </c>
      <c r="F32" s="164">
        <v>44054</v>
      </c>
      <c r="G32" s="165">
        <f t="shared" si="0"/>
        <v>-7.2222222222222214</v>
      </c>
    </row>
    <row r="33" spans="1:7">
      <c r="A33" s="154">
        <v>44035</v>
      </c>
      <c r="B33" s="242" t="s">
        <v>282</v>
      </c>
      <c r="C33" s="155">
        <v>179</v>
      </c>
      <c r="D33" s="155">
        <v>200</v>
      </c>
      <c r="E33" s="155">
        <v>200</v>
      </c>
      <c r="F33" s="156">
        <v>44048</v>
      </c>
      <c r="G33" s="157">
        <f t="shared" si="0"/>
        <v>11.731843575418994</v>
      </c>
    </row>
    <row r="34" spans="1:7">
      <c r="A34" s="154">
        <v>44033</v>
      </c>
      <c r="B34" s="242" t="s">
        <v>283</v>
      </c>
      <c r="C34" s="155">
        <v>97</v>
      </c>
      <c r="D34" s="155">
        <v>107</v>
      </c>
      <c r="E34" s="155">
        <v>104</v>
      </c>
      <c r="F34" s="156">
        <v>44053</v>
      </c>
      <c r="G34" s="157">
        <f t="shared" si="0"/>
        <v>7.216494845360824</v>
      </c>
    </row>
    <row r="35" spans="1:7">
      <c r="A35" s="154">
        <v>44027</v>
      </c>
      <c r="B35" s="242" t="s">
        <v>284</v>
      </c>
      <c r="C35" s="155">
        <v>136</v>
      </c>
      <c r="D35" s="155">
        <v>150</v>
      </c>
      <c r="E35" s="155">
        <v>144</v>
      </c>
      <c r="F35" s="156">
        <v>44033</v>
      </c>
      <c r="G35" s="157">
        <f t="shared" si="0"/>
        <v>5.8823529411764701</v>
      </c>
    </row>
    <row r="36" spans="1:7">
      <c r="A36" s="162">
        <v>43991</v>
      </c>
      <c r="B36" s="241" t="s">
        <v>285</v>
      </c>
      <c r="C36" s="163">
        <v>102</v>
      </c>
      <c r="D36" s="163"/>
      <c r="E36" s="163">
        <v>98</v>
      </c>
      <c r="F36" s="164">
        <v>43998</v>
      </c>
      <c r="G36" s="165">
        <f t="shared" si="0"/>
        <v>-3.9215686274509802</v>
      </c>
    </row>
    <row r="37" spans="1:7">
      <c r="A37" s="154">
        <v>43987</v>
      </c>
      <c r="B37" s="242" t="s">
        <v>286</v>
      </c>
      <c r="C37" s="155">
        <v>70.900000000000006</v>
      </c>
      <c r="D37" s="155"/>
      <c r="E37" s="155">
        <v>75.900000000000006</v>
      </c>
      <c r="F37" s="156">
        <v>43990</v>
      </c>
      <c r="G37" s="157">
        <f t="shared" si="0"/>
        <v>7.0521861777150905</v>
      </c>
    </row>
    <row r="38" spans="1:7">
      <c r="A38" s="154">
        <v>43987</v>
      </c>
      <c r="B38" s="242" t="s">
        <v>287</v>
      </c>
      <c r="C38" s="155">
        <v>19.8</v>
      </c>
      <c r="D38" s="155">
        <v>21.6</v>
      </c>
      <c r="E38" s="155">
        <v>21.6</v>
      </c>
      <c r="F38" s="156">
        <v>43991</v>
      </c>
      <c r="G38" s="157">
        <f t="shared" ref="G38:G48" si="1">((E38-C38)/C38*100)</f>
        <v>9.0909090909090935</v>
      </c>
    </row>
    <row r="39" spans="1:7">
      <c r="A39" s="154">
        <v>43987</v>
      </c>
      <c r="B39" s="242" t="s">
        <v>288</v>
      </c>
      <c r="C39" s="155">
        <v>256.39999999999998</v>
      </c>
      <c r="D39" s="155">
        <v>274</v>
      </c>
      <c r="E39" s="155">
        <v>274</v>
      </c>
      <c r="F39" s="156">
        <v>43991</v>
      </c>
      <c r="G39" s="157">
        <f t="shared" si="1"/>
        <v>6.8642745709828494</v>
      </c>
    </row>
    <row r="40" spans="1:7">
      <c r="A40" s="154">
        <v>43951</v>
      </c>
      <c r="B40" s="242" t="s">
        <v>289</v>
      </c>
      <c r="C40" s="155">
        <v>131.5</v>
      </c>
      <c r="D40" s="155">
        <v>139.19999999999999</v>
      </c>
      <c r="E40" s="155">
        <v>139.19999999999999</v>
      </c>
      <c r="F40" s="156">
        <v>43990</v>
      </c>
      <c r="G40" s="157">
        <f t="shared" si="1"/>
        <v>5.8555133079847828</v>
      </c>
    </row>
    <row r="41" spans="1:7">
      <c r="A41" s="154">
        <v>43951</v>
      </c>
      <c r="B41" s="242" t="s">
        <v>290</v>
      </c>
      <c r="C41" s="155">
        <v>88.5</v>
      </c>
      <c r="D41" s="155">
        <v>93.2</v>
      </c>
      <c r="E41" s="155">
        <v>93.2</v>
      </c>
      <c r="F41" s="156">
        <v>43985</v>
      </c>
      <c r="G41" s="157">
        <f t="shared" si="1"/>
        <v>5.3107344632768392</v>
      </c>
    </row>
    <row r="42" spans="1:7">
      <c r="A42" s="154">
        <v>43949</v>
      </c>
      <c r="B42" s="242" t="s">
        <v>291</v>
      </c>
      <c r="C42" s="155">
        <v>2225</v>
      </c>
      <c r="D42" s="155">
        <v>2357</v>
      </c>
      <c r="E42" s="155">
        <v>2357</v>
      </c>
      <c r="F42" s="156">
        <v>43950</v>
      </c>
      <c r="G42" s="157">
        <f t="shared" si="1"/>
        <v>5.9325842696629216</v>
      </c>
    </row>
    <row r="43" spans="1:7">
      <c r="A43" s="154">
        <v>43924</v>
      </c>
      <c r="B43" s="242" t="s">
        <v>292</v>
      </c>
      <c r="C43" s="155">
        <v>825</v>
      </c>
      <c r="D43" s="155">
        <v>916</v>
      </c>
      <c r="E43" s="155">
        <v>916</v>
      </c>
      <c r="F43" s="156">
        <v>43930</v>
      </c>
      <c r="G43" s="157">
        <f t="shared" si="1"/>
        <v>11.030303030303031</v>
      </c>
    </row>
    <row r="44" spans="1:7">
      <c r="A44" s="154">
        <v>43921</v>
      </c>
      <c r="B44" s="242" t="s">
        <v>291</v>
      </c>
      <c r="C44" s="155">
        <v>2200</v>
      </c>
      <c r="D44" s="155">
        <v>2410</v>
      </c>
      <c r="E44" s="155">
        <v>2410</v>
      </c>
      <c r="F44" s="156">
        <v>43930</v>
      </c>
      <c r="G44" s="157">
        <f t="shared" si="1"/>
        <v>9.5454545454545467</v>
      </c>
    </row>
    <row r="45" spans="1:7">
      <c r="A45" s="154">
        <v>43899</v>
      </c>
      <c r="B45" s="242" t="s">
        <v>293</v>
      </c>
      <c r="C45" s="155">
        <v>430</v>
      </c>
      <c r="D45" s="155">
        <v>480</v>
      </c>
      <c r="E45" s="155">
        <v>480</v>
      </c>
      <c r="F45" s="156">
        <v>44033</v>
      </c>
      <c r="G45" s="157">
        <f t="shared" si="1"/>
        <v>11.627906976744185</v>
      </c>
    </row>
    <row r="46" spans="1:7">
      <c r="A46" s="154">
        <v>43881</v>
      </c>
      <c r="B46" s="242" t="s">
        <v>294</v>
      </c>
      <c r="C46" s="155">
        <v>100</v>
      </c>
      <c r="D46" s="155">
        <v>112</v>
      </c>
      <c r="E46" s="155">
        <v>105</v>
      </c>
      <c r="F46" s="156">
        <v>43885</v>
      </c>
      <c r="G46" s="157">
        <f t="shared" si="1"/>
        <v>5</v>
      </c>
    </row>
    <row r="47" spans="1:7">
      <c r="A47" s="154">
        <v>43879</v>
      </c>
      <c r="B47" s="242" t="s">
        <v>249</v>
      </c>
      <c r="C47" s="155">
        <v>481</v>
      </c>
      <c r="D47" s="155">
        <v>530</v>
      </c>
      <c r="E47" s="155">
        <v>506</v>
      </c>
      <c r="F47" s="156">
        <v>43880</v>
      </c>
      <c r="G47" s="157">
        <f t="shared" si="1"/>
        <v>5.1975051975051976</v>
      </c>
    </row>
    <row r="48" spans="1:7">
      <c r="A48" s="162">
        <v>43873</v>
      </c>
      <c r="B48" s="241" t="s">
        <v>295</v>
      </c>
      <c r="C48" s="163">
        <v>29.25</v>
      </c>
      <c r="D48" s="163">
        <v>33</v>
      </c>
      <c r="E48" s="163">
        <v>25.1</v>
      </c>
      <c r="F48" s="164">
        <v>43887</v>
      </c>
      <c r="G48" s="165">
        <f t="shared" si="1"/>
        <v>-14.188034188034182</v>
      </c>
    </row>
    <row r="49" spans="1:7">
      <c r="A49" s="154">
        <v>43868</v>
      </c>
      <c r="B49" s="242" t="s">
        <v>88</v>
      </c>
      <c r="C49" s="155">
        <v>374</v>
      </c>
      <c r="D49" s="155">
        <v>415</v>
      </c>
      <c r="E49" s="155">
        <v>410</v>
      </c>
      <c r="F49" s="156">
        <v>43873</v>
      </c>
      <c r="G49" s="157">
        <f t="shared" ref="G49:G52" si="2">((E49-C49)/C49*100)</f>
        <v>9.6256684491978604</v>
      </c>
    </row>
    <row r="50" spans="1:7">
      <c r="A50" s="162">
        <v>43860</v>
      </c>
      <c r="B50" s="241" t="s">
        <v>296</v>
      </c>
      <c r="C50" s="163">
        <v>171</v>
      </c>
      <c r="D50" s="163">
        <v>190</v>
      </c>
      <c r="E50" s="163">
        <v>158</v>
      </c>
      <c r="F50" s="164">
        <v>43872</v>
      </c>
      <c r="G50" s="165">
        <f t="shared" si="2"/>
        <v>-7.6023391812865491</v>
      </c>
    </row>
    <row r="51" spans="1:7">
      <c r="A51" s="162">
        <v>43852</v>
      </c>
      <c r="B51" s="241" t="s">
        <v>199</v>
      </c>
      <c r="C51" s="163">
        <v>319</v>
      </c>
      <c r="D51" s="163">
        <v>360</v>
      </c>
      <c r="E51" s="163">
        <v>282</v>
      </c>
      <c r="F51" s="164">
        <v>43875</v>
      </c>
      <c r="G51" s="165">
        <f t="shared" si="2"/>
        <v>-11.598746081504702</v>
      </c>
    </row>
    <row r="52" spans="1:7">
      <c r="A52" s="162">
        <v>43850</v>
      </c>
      <c r="B52" s="241" t="s">
        <v>297</v>
      </c>
      <c r="C52" s="163">
        <v>111</v>
      </c>
      <c r="D52" s="163">
        <v>124</v>
      </c>
      <c r="E52" s="163">
        <v>95</v>
      </c>
      <c r="F52" s="164">
        <v>43860</v>
      </c>
      <c r="G52" s="165">
        <f t="shared" si="2"/>
        <v>-14.414414414414415</v>
      </c>
    </row>
    <row r="53" spans="1:7">
      <c r="A53" s="154">
        <v>43844</v>
      </c>
      <c r="B53" s="242" t="s">
        <v>298</v>
      </c>
      <c r="C53" s="155">
        <v>24.5</v>
      </c>
      <c r="D53" s="155">
        <v>28</v>
      </c>
      <c r="E53" s="155">
        <v>28</v>
      </c>
      <c r="F53" s="156">
        <v>43844</v>
      </c>
      <c r="G53" s="157">
        <f t="shared" ref="G53:G58" si="3">((E53-C53)/C53*100)</f>
        <v>14.285714285714285</v>
      </c>
    </row>
    <row r="54" spans="1:7">
      <c r="A54" s="154">
        <v>43839</v>
      </c>
      <c r="B54" s="242" t="s">
        <v>299</v>
      </c>
      <c r="C54" s="155">
        <v>409</v>
      </c>
      <c r="D54" s="155">
        <v>460</v>
      </c>
      <c r="E54" s="155">
        <v>435</v>
      </c>
      <c r="F54" s="156">
        <v>43852</v>
      </c>
      <c r="G54" s="157">
        <f t="shared" si="3"/>
        <v>6.3569682151589246</v>
      </c>
    </row>
    <row r="55" spans="1:7">
      <c r="A55" s="154">
        <v>43837</v>
      </c>
      <c r="B55" s="242" t="s">
        <v>300</v>
      </c>
      <c r="C55" s="155">
        <v>169</v>
      </c>
      <c r="D55" s="155">
        <v>186</v>
      </c>
      <c r="E55" s="155">
        <v>186</v>
      </c>
      <c r="F55" s="156">
        <v>43839</v>
      </c>
      <c r="G55" s="157">
        <f t="shared" si="3"/>
        <v>10.059171597633137</v>
      </c>
    </row>
    <row r="56" spans="1:7">
      <c r="A56" s="154">
        <v>43832</v>
      </c>
      <c r="B56" s="242" t="s">
        <v>301</v>
      </c>
      <c r="C56" s="155">
        <v>231</v>
      </c>
      <c r="D56" s="155">
        <v>255</v>
      </c>
      <c r="E56" s="155">
        <v>255</v>
      </c>
      <c r="F56" s="156">
        <v>43832</v>
      </c>
      <c r="G56" s="157">
        <f t="shared" si="3"/>
        <v>10.38961038961039</v>
      </c>
    </row>
    <row r="57" spans="1:7">
      <c r="A57" s="162">
        <v>43831</v>
      </c>
      <c r="B57" s="241" t="s">
        <v>302</v>
      </c>
      <c r="C57" s="163">
        <v>484</v>
      </c>
      <c r="D57" s="163">
        <v>550</v>
      </c>
      <c r="E57" s="163">
        <v>476.5</v>
      </c>
      <c r="F57" s="164">
        <v>43833</v>
      </c>
      <c r="G57" s="165">
        <f t="shared" si="3"/>
        <v>-1.5495867768595042</v>
      </c>
    </row>
    <row r="58" spans="1:7" ht="15.75" thickBot="1">
      <c r="A58" s="225">
        <v>43831</v>
      </c>
      <c r="B58" s="243" t="s">
        <v>303</v>
      </c>
      <c r="C58" s="228">
        <v>434</v>
      </c>
      <c r="D58" s="228">
        <v>485</v>
      </c>
      <c r="E58" s="228">
        <v>463</v>
      </c>
      <c r="F58" s="229">
        <v>43846</v>
      </c>
      <c r="G58" s="244">
        <f t="shared" si="3"/>
        <v>6.6820276497695854</v>
      </c>
    </row>
    <row r="59" spans="1:7" ht="15.75" thickBot="1"/>
    <row r="60" spans="1:7" ht="15.75" thickBot="1">
      <c r="A60" s="150"/>
      <c r="C60" s="180" t="s">
        <v>132</v>
      </c>
      <c r="D60" s="181"/>
      <c r="E60" s="245"/>
      <c r="F60" s="246">
        <v>2.4245999999999999</v>
      </c>
      <c r="G60" s="247"/>
    </row>
    <row r="61" spans="1:7">
      <c r="A61" s="150"/>
      <c r="C61" s="103"/>
      <c r="D61" s="103"/>
      <c r="E61" s="236"/>
      <c r="F61" s="103"/>
      <c r="G61" s="248"/>
    </row>
    <row r="62" spans="1:7">
      <c r="A62" s="150"/>
      <c r="C62" s="103"/>
      <c r="D62" s="103"/>
      <c r="E62" s="236"/>
      <c r="F62" s="103"/>
      <c r="G62" s="248"/>
    </row>
    <row r="63" spans="1:7">
      <c r="A63" s="238" t="s">
        <v>133</v>
      </c>
      <c r="B63" s="238"/>
      <c r="C63" s="238"/>
      <c r="D63" s="238"/>
      <c r="E63" s="238"/>
      <c r="F63" s="238"/>
      <c r="G63" s="238"/>
    </row>
  </sheetData>
  <sheetProtection password="CAF5" sheet="1" objects="1" scenarios="1"/>
  <mergeCells count="4">
    <mergeCell ref="A1:G1"/>
    <mergeCell ref="A63:G63"/>
    <mergeCell ref="C60:E60"/>
    <mergeCell ref="F60:G60"/>
  </mergeCells>
  <pageMargins left="0.75" right="0.75" top="1" bottom="1" header="0.51180555555555596" footer="0.51180555555555596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E13" sqref="E13"/>
    </sheetView>
  </sheetViews>
  <sheetFormatPr defaultColWidth="9.140625" defaultRowHeight="15"/>
  <cols>
    <col min="1" max="1" width="11.5703125" style="103" customWidth="1"/>
    <col min="2" max="2" width="20.28515625" style="103" customWidth="1"/>
    <col min="3" max="3" width="10.140625" style="150" customWidth="1"/>
    <col min="4" max="4" width="7.7109375" style="150" customWidth="1"/>
    <col min="5" max="5" width="15.28515625" style="150" customWidth="1"/>
    <col min="6" max="6" width="13.7109375" style="150" customWidth="1"/>
    <col min="7" max="7" width="9.42578125" style="150" customWidth="1"/>
    <col min="8" max="16384" width="9.140625" style="103"/>
  </cols>
  <sheetData>
    <row r="1" spans="1:7" ht="30.75" customHeight="1">
      <c r="A1" s="100" t="s">
        <v>304</v>
      </c>
      <c r="B1" s="101"/>
      <c r="C1" s="101"/>
      <c r="D1" s="101"/>
      <c r="E1" s="101"/>
      <c r="F1" s="101"/>
      <c r="G1" s="102"/>
    </row>
    <row r="2" spans="1:7">
      <c r="A2" s="149"/>
      <c r="B2" s="150"/>
    </row>
    <row r="3" spans="1:7" ht="15.75" thickBot="1">
      <c r="A3" s="149"/>
      <c r="B3" s="150"/>
    </row>
    <row r="4" spans="1:7" ht="45.75" thickBot="1">
      <c r="A4" s="151" t="s">
        <v>1</v>
      </c>
      <c r="B4" s="152" t="s">
        <v>2</v>
      </c>
      <c r="C4" s="152" t="s">
        <v>3</v>
      </c>
      <c r="D4" s="152" t="s">
        <v>4</v>
      </c>
      <c r="E4" s="153" t="s">
        <v>5</v>
      </c>
      <c r="F4" s="152" t="s">
        <v>6</v>
      </c>
      <c r="G4" s="110" t="s">
        <v>544</v>
      </c>
    </row>
    <row r="5" spans="1:7">
      <c r="A5" s="190">
        <v>43830</v>
      </c>
      <c r="B5" s="240" t="s">
        <v>305</v>
      </c>
      <c r="C5" s="191">
        <v>588</v>
      </c>
      <c r="D5" s="191">
        <v>650</v>
      </c>
      <c r="E5" s="191">
        <v>634</v>
      </c>
      <c r="F5" s="194">
        <v>43831</v>
      </c>
      <c r="G5" s="195">
        <f t="shared" ref="G5:G14" si="0">((E5-C5)/C5*100)</f>
        <v>7.8231292517006805</v>
      </c>
    </row>
    <row r="6" spans="1:7">
      <c r="A6" s="154">
        <v>43823</v>
      </c>
      <c r="B6" s="242" t="s">
        <v>281</v>
      </c>
      <c r="C6" s="155">
        <v>501</v>
      </c>
      <c r="D6" s="155">
        <v>560</v>
      </c>
      <c r="E6" s="155">
        <v>518</v>
      </c>
      <c r="F6" s="156">
        <v>43825</v>
      </c>
      <c r="G6" s="249">
        <f t="shared" si="0"/>
        <v>3.3932135728542914</v>
      </c>
    </row>
    <row r="7" spans="1:7">
      <c r="A7" s="154">
        <v>43817</v>
      </c>
      <c r="B7" s="242" t="s">
        <v>279</v>
      </c>
      <c r="C7" s="155">
        <v>168</v>
      </c>
      <c r="D7" s="155">
        <v>189</v>
      </c>
      <c r="E7" s="155">
        <v>189</v>
      </c>
      <c r="F7" s="156">
        <v>43825</v>
      </c>
      <c r="G7" s="249">
        <f t="shared" si="0"/>
        <v>12.5</v>
      </c>
    </row>
    <row r="8" spans="1:7">
      <c r="A8" s="154">
        <v>43811</v>
      </c>
      <c r="B8" s="242" t="s">
        <v>135</v>
      </c>
      <c r="C8" s="155">
        <v>160</v>
      </c>
      <c r="D8" s="155">
        <v>184</v>
      </c>
      <c r="E8" s="155">
        <v>170</v>
      </c>
      <c r="F8" s="156">
        <v>43825</v>
      </c>
      <c r="G8" s="249">
        <f t="shared" si="0"/>
        <v>6.25</v>
      </c>
    </row>
    <row r="9" spans="1:7">
      <c r="A9" s="162">
        <v>43773</v>
      </c>
      <c r="B9" s="241" t="s">
        <v>306</v>
      </c>
      <c r="C9" s="163">
        <v>1175</v>
      </c>
      <c r="D9" s="163">
        <v>1320</v>
      </c>
      <c r="E9" s="163">
        <v>1156</v>
      </c>
      <c r="F9" s="164">
        <v>43836</v>
      </c>
      <c r="G9" s="250">
        <f t="shared" si="0"/>
        <v>-1.6170212765957446</v>
      </c>
    </row>
    <row r="10" spans="1:7">
      <c r="A10" s="154">
        <v>43767</v>
      </c>
      <c r="B10" s="242" t="s">
        <v>114</v>
      </c>
      <c r="C10" s="155">
        <v>50.8</v>
      </c>
      <c r="D10" s="155">
        <v>56</v>
      </c>
      <c r="E10" s="155">
        <v>54.9</v>
      </c>
      <c r="F10" s="156">
        <v>43773</v>
      </c>
      <c r="G10" s="249">
        <f t="shared" si="0"/>
        <v>8.0708661417322869</v>
      </c>
    </row>
    <row r="11" spans="1:7">
      <c r="A11" s="154">
        <v>43732</v>
      </c>
      <c r="B11" s="242" t="s">
        <v>307</v>
      </c>
      <c r="C11" s="155">
        <v>175</v>
      </c>
      <c r="D11" s="155">
        <v>186.5</v>
      </c>
      <c r="E11" s="155">
        <v>186.5</v>
      </c>
      <c r="F11" s="156">
        <v>43738</v>
      </c>
      <c r="G11" s="249">
        <f t="shared" si="0"/>
        <v>6.5714285714285712</v>
      </c>
    </row>
    <row r="12" spans="1:7">
      <c r="A12" s="162">
        <v>43719</v>
      </c>
      <c r="B12" s="241" t="s">
        <v>308</v>
      </c>
      <c r="C12" s="163">
        <v>301</v>
      </c>
      <c r="D12" s="163">
        <v>335</v>
      </c>
      <c r="E12" s="163">
        <v>227</v>
      </c>
      <c r="F12" s="164">
        <v>43753</v>
      </c>
      <c r="G12" s="250">
        <f t="shared" si="0"/>
        <v>-24.58471760797342</v>
      </c>
    </row>
    <row r="13" spans="1:7">
      <c r="A13" s="154">
        <v>43672</v>
      </c>
      <c r="B13" s="242" t="s">
        <v>309</v>
      </c>
      <c r="C13" s="155">
        <v>72</v>
      </c>
      <c r="D13" s="155">
        <v>78.599999999999994</v>
      </c>
      <c r="E13" s="155">
        <v>78.599999999999994</v>
      </c>
      <c r="F13" s="156">
        <v>43714</v>
      </c>
      <c r="G13" s="249">
        <f t="shared" si="0"/>
        <v>9.166666666666659</v>
      </c>
    </row>
    <row r="14" spans="1:7">
      <c r="A14" s="154">
        <v>43662</v>
      </c>
      <c r="B14" s="242" t="s">
        <v>310</v>
      </c>
      <c r="C14" s="155">
        <v>143</v>
      </c>
      <c r="D14" s="155">
        <v>153</v>
      </c>
      <c r="E14" s="155">
        <v>153</v>
      </c>
      <c r="F14" s="156">
        <v>43664</v>
      </c>
      <c r="G14" s="249">
        <f t="shared" si="0"/>
        <v>6.9930069930069934</v>
      </c>
    </row>
    <row r="15" spans="1:7">
      <c r="A15" s="162">
        <v>43637</v>
      </c>
      <c r="B15" s="241" t="s">
        <v>311</v>
      </c>
      <c r="C15" s="163">
        <v>86.5</v>
      </c>
      <c r="D15" s="163">
        <v>97</v>
      </c>
      <c r="E15" s="163">
        <v>86.4</v>
      </c>
      <c r="F15" s="164">
        <v>43643</v>
      </c>
      <c r="G15" s="250">
        <f t="shared" ref="G15:G20" si="1">((E15-C15)/C15*100)</f>
        <v>-0.1156069364161784</v>
      </c>
    </row>
    <row r="16" spans="1:7">
      <c r="A16" s="154">
        <v>43609</v>
      </c>
      <c r="B16" s="242" t="s">
        <v>312</v>
      </c>
      <c r="C16" s="155">
        <v>47.45</v>
      </c>
      <c r="D16" s="155">
        <v>50</v>
      </c>
      <c r="E16" s="155">
        <v>50</v>
      </c>
      <c r="F16" s="156">
        <v>43642</v>
      </c>
      <c r="G16" s="249">
        <f t="shared" si="1"/>
        <v>5.3740779768176958</v>
      </c>
    </row>
    <row r="17" spans="1:7">
      <c r="A17" s="154">
        <v>43609</v>
      </c>
      <c r="B17" s="242" t="s">
        <v>46</v>
      </c>
      <c r="C17" s="155">
        <v>181</v>
      </c>
      <c r="D17" s="155">
        <v>200</v>
      </c>
      <c r="E17" s="155">
        <v>194</v>
      </c>
      <c r="F17" s="156">
        <v>43614</v>
      </c>
      <c r="G17" s="249">
        <f t="shared" si="1"/>
        <v>7.1823204419889501</v>
      </c>
    </row>
    <row r="18" spans="1:7">
      <c r="A18" s="154">
        <v>43609</v>
      </c>
      <c r="B18" s="242" t="s">
        <v>31</v>
      </c>
      <c r="C18" s="155">
        <v>61.1</v>
      </c>
      <c r="D18" s="155">
        <v>65</v>
      </c>
      <c r="E18" s="155">
        <v>63.6</v>
      </c>
      <c r="F18" s="156">
        <v>43612</v>
      </c>
      <c r="G18" s="249">
        <f t="shared" si="1"/>
        <v>4.0916530278232406</v>
      </c>
    </row>
    <row r="19" spans="1:7">
      <c r="A19" s="162">
        <v>43581</v>
      </c>
      <c r="B19" s="241" t="s">
        <v>313</v>
      </c>
      <c r="C19" s="163">
        <v>282</v>
      </c>
      <c r="D19" s="163">
        <v>310</v>
      </c>
      <c r="E19" s="163">
        <v>237</v>
      </c>
      <c r="F19" s="164">
        <v>43585</v>
      </c>
      <c r="G19" s="250">
        <f t="shared" si="1"/>
        <v>-15.957446808510639</v>
      </c>
    </row>
    <row r="20" spans="1:7">
      <c r="A20" s="154">
        <v>43557</v>
      </c>
      <c r="B20" s="242" t="s">
        <v>314</v>
      </c>
      <c r="C20" s="155">
        <v>614</v>
      </c>
      <c r="D20" s="155">
        <v>660</v>
      </c>
      <c r="E20" s="155">
        <v>656</v>
      </c>
      <c r="F20" s="156">
        <v>43563</v>
      </c>
      <c r="G20" s="249">
        <f t="shared" si="1"/>
        <v>6.8403908794788277</v>
      </c>
    </row>
    <row r="21" spans="1:7">
      <c r="A21" s="162">
        <v>43543</v>
      </c>
      <c r="B21" s="241" t="s">
        <v>315</v>
      </c>
      <c r="C21" s="163">
        <v>154.5</v>
      </c>
      <c r="D21" s="163">
        <v>162.30000000000001</v>
      </c>
      <c r="E21" s="251">
        <v>153</v>
      </c>
      <c r="F21" s="164">
        <v>43556</v>
      </c>
      <c r="G21" s="250">
        <f t="shared" ref="G21:G26" si="2">((E21-C21)/C21*100)</f>
        <v>-0.97087378640776689</v>
      </c>
    </row>
    <row r="22" spans="1:7">
      <c r="A22" s="162">
        <v>43535</v>
      </c>
      <c r="B22" s="241" t="s">
        <v>316</v>
      </c>
      <c r="C22" s="163">
        <v>34</v>
      </c>
      <c r="D22" s="163">
        <v>35.9</v>
      </c>
      <c r="E22" s="163">
        <v>33.700000000000003</v>
      </c>
      <c r="F22" s="164">
        <v>43537</v>
      </c>
      <c r="G22" s="250">
        <f t="shared" si="2"/>
        <v>-0.88235294117646224</v>
      </c>
    </row>
    <row r="23" spans="1:7">
      <c r="A23" s="154">
        <v>43535</v>
      </c>
      <c r="B23" s="242" t="s">
        <v>317</v>
      </c>
      <c r="C23" s="155">
        <v>192</v>
      </c>
      <c r="D23" s="155">
        <v>223</v>
      </c>
      <c r="E23" s="155">
        <v>206</v>
      </c>
      <c r="F23" s="156">
        <v>43537</v>
      </c>
      <c r="G23" s="249">
        <f t="shared" si="2"/>
        <v>7.291666666666667</v>
      </c>
    </row>
    <row r="24" spans="1:7">
      <c r="A24" s="154">
        <v>43530</v>
      </c>
      <c r="B24" s="242" t="s">
        <v>318</v>
      </c>
      <c r="C24" s="155">
        <v>83.7</v>
      </c>
      <c r="D24" s="155">
        <v>91.85</v>
      </c>
      <c r="E24" s="155">
        <v>91.85</v>
      </c>
      <c r="F24" s="156">
        <v>43532</v>
      </c>
      <c r="G24" s="249">
        <f t="shared" si="2"/>
        <v>9.7371565113500491</v>
      </c>
    </row>
    <row r="25" spans="1:7">
      <c r="A25" s="154">
        <v>43529</v>
      </c>
      <c r="B25" s="242" t="s">
        <v>319</v>
      </c>
      <c r="C25" s="155">
        <v>601</v>
      </c>
      <c r="D25" s="155">
        <v>648</v>
      </c>
      <c r="E25" s="155">
        <v>624</v>
      </c>
      <c r="F25" s="156">
        <v>43535</v>
      </c>
      <c r="G25" s="249">
        <f t="shared" si="2"/>
        <v>3.8269550748752081</v>
      </c>
    </row>
    <row r="26" spans="1:7">
      <c r="A26" s="154">
        <v>43529</v>
      </c>
      <c r="B26" s="242" t="s">
        <v>235</v>
      </c>
      <c r="C26" s="155">
        <v>81</v>
      </c>
      <c r="D26" s="155">
        <v>86</v>
      </c>
      <c r="E26" s="155">
        <v>86</v>
      </c>
      <c r="F26" s="156">
        <v>43531</v>
      </c>
      <c r="G26" s="249">
        <f t="shared" si="2"/>
        <v>6.1728395061728394</v>
      </c>
    </row>
    <row r="27" spans="1:7">
      <c r="A27" s="154">
        <v>43529</v>
      </c>
      <c r="B27" s="242" t="s">
        <v>301</v>
      </c>
      <c r="C27" s="155">
        <v>227</v>
      </c>
      <c r="D27" s="155">
        <v>242</v>
      </c>
      <c r="E27" s="155">
        <v>242</v>
      </c>
      <c r="F27" s="156">
        <v>43530</v>
      </c>
      <c r="G27" s="249">
        <f t="shared" ref="G27:G32" si="3">((E27-C27)/C27*100)</f>
        <v>6.607929515418502</v>
      </c>
    </row>
    <row r="28" spans="1:7">
      <c r="A28" s="154">
        <v>43529</v>
      </c>
      <c r="B28" s="242" t="s">
        <v>287</v>
      </c>
      <c r="C28" s="155">
        <v>59.8</v>
      </c>
      <c r="D28" s="155">
        <v>68</v>
      </c>
      <c r="E28" s="155">
        <v>64.2</v>
      </c>
      <c r="F28" s="156">
        <v>43530</v>
      </c>
      <c r="G28" s="249">
        <f t="shared" si="3"/>
        <v>7.3578595317725854</v>
      </c>
    </row>
    <row r="29" spans="1:7">
      <c r="A29" s="154">
        <v>43517</v>
      </c>
      <c r="B29" s="242" t="s">
        <v>320</v>
      </c>
      <c r="C29" s="155">
        <v>176</v>
      </c>
      <c r="D29" s="155">
        <v>194</v>
      </c>
      <c r="E29" s="155">
        <v>183</v>
      </c>
      <c r="F29" s="156">
        <v>43523</v>
      </c>
      <c r="G29" s="249">
        <f t="shared" si="3"/>
        <v>3.9772727272727271</v>
      </c>
    </row>
    <row r="30" spans="1:7">
      <c r="A30" s="154">
        <v>43517</v>
      </c>
      <c r="B30" s="242" t="s">
        <v>320</v>
      </c>
      <c r="C30" s="155">
        <v>181</v>
      </c>
      <c r="D30" s="155">
        <v>194</v>
      </c>
      <c r="E30" s="155">
        <v>183</v>
      </c>
      <c r="F30" s="156">
        <v>43523</v>
      </c>
      <c r="G30" s="249">
        <f t="shared" si="3"/>
        <v>1.1049723756906076</v>
      </c>
    </row>
    <row r="31" spans="1:7">
      <c r="A31" s="154">
        <v>43517</v>
      </c>
      <c r="B31" s="242" t="s">
        <v>321</v>
      </c>
      <c r="C31" s="155">
        <v>740</v>
      </c>
      <c r="D31" s="155">
        <v>800</v>
      </c>
      <c r="E31" s="155">
        <v>763</v>
      </c>
      <c r="F31" s="156">
        <v>43517</v>
      </c>
      <c r="G31" s="249">
        <f t="shared" si="3"/>
        <v>3.1081081081081083</v>
      </c>
    </row>
    <row r="32" spans="1:7">
      <c r="A32" s="154">
        <v>43486</v>
      </c>
      <c r="B32" s="242" t="s">
        <v>322</v>
      </c>
      <c r="C32" s="155">
        <v>398</v>
      </c>
      <c r="D32" s="155">
        <v>440</v>
      </c>
      <c r="E32" s="155">
        <v>415.5</v>
      </c>
      <c r="F32" s="156">
        <v>43487</v>
      </c>
      <c r="G32" s="249">
        <f t="shared" si="3"/>
        <v>4.3969849246231156</v>
      </c>
    </row>
    <row r="33" spans="1:7">
      <c r="A33" s="162">
        <v>43474</v>
      </c>
      <c r="B33" s="241" t="s">
        <v>323</v>
      </c>
      <c r="C33" s="163">
        <v>30.25</v>
      </c>
      <c r="D33" s="163">
        <v>33</v>
      </c>
      <c r="E33" s="163">
        <v>30.15</v>
      </c>
      <c r="F33" s="164">
        <v>43475</v>
      </c>
      <c r="G33" s="250">
        <f t="shared" ref="G33:G35" si="4">((E33-C33)/C33*100)</f>
        <v>-0.33057851239669894</v>
      </c>
    </row>
    <row r="34" spans="1:7">
      <c r="A34" s="154">
        <v>43472</v>
      </c>
      <c r="B34" s="242" t="s">
        <v>266</v>
      </c>
      <c r="C34" s="155">
        <v>39.5</v>
      </c>
      <c r="D34" s="155">
        <v>43</v>
      </c>
      <c r="E34" s="155">
        <v>41.6</v>
      </c>
      <c r="F34" s="156">
        <v>43472</v>
      </c>
      <c r="G34" s="249">
        <f t="shared" si="4"/>
        <v>5.3164556962025351</v>
      </c>
    </row>
    <row r="35" spans="1:7" ht="15.75" thickBot="1">
      <c r="A35" s="174">
        <v>43466</v>
      </c>
      <c r="B35" s="252" t="s">
        <v>320</v>
      </c>
      <c r="C35" s="175">
        <v>222</v>
      </c>
      <c r="D35" s="175">
        <v>254</v>
      </c>
      <c r="E35" s="175">
        <v>221</v>
      </c>
      <c r="F35" s="178">
        <v>43467</v>
      </c>
      <c r="G35" s="179">
        <f t="shared" si="4"/>
        <v>-0.45045045045045046</v>
      </c>
    </row>
    <row r="36" spans="1:7" ht="15.75" thickBot="1"/>
    <row r="37" spans="1:7" ht="15.75" thickBot="1">
      <c r="A37" s="150"/>
      <c r="C37" s="180" t="s">
        <v>132</v>
      </c>
      <c r="D37" s="181"/>
      <c r="E37" s="245"/>
      <c r="F37" s="253">
        <v>0.98250000000000004</v>
      </c>
      <c r="G37" s="254"/>
    </row>
    <row r="38" spans="1:7">
      <c r="A38" s="150"/>
      <c r="C38" s="103"/>
      <c r="D38" s="103"/>
      <c r="E38" s="236"/>
      <c r="F38" s="103"/>
      <c r="G38" s="248"/>
    </row>
    <row r="39" spans="1:7">
      <c r="A39" s="150"/>
      <c r="C39" s="103"/>
      <c r="D39" s="103"/>
      <c r="E39" s="236"/>
      <c r="F39" s="103"/>
      <c r="G39" s="248"/>
    </row>
    <row r="40" spans="1:7">
      <c r="A40" s="238" t="s">
        <v>133</v>
      </c>
      <c r="B40" s="238"/>
      <c r="C40" s="238"/>
      <c r="D40" s="238"/>
      <c r="E40" s="238"/>
      <c r="F40" s="238"/>
      <c r="G40" s="238"/>
    </row>
  </sheetData>
  <sheetProtection password="CAF5" sheet="1" objects="1" scenarios="1"/>
  <mergeCells count="4">
    <mergeCell ref="A1:G1"/>
    <mergeCell ref="A40:G40"/>
    <mergeCell ref="F37:G37"/>
    <mergeCell ref="C37:E37"/>
  </mergeCells>
  <pageMargins left="0.75" right="0.75" top="1" bottom="1" header="0.51180555555555596" footer="0.51180555555555596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activeCell="D13" sqref="D13"/>
    </sheetView>
  </sheetViews>
  <sheetFormatPr defaultColWidth="9.140625" defaultRowHeight="15"/>
  <cols>
    <col min="1" max="1" width="11.5703125" style="103" customWidth="1"/>
    <col min="2" max="2" width="20.28515625" style="103" customWidth="1"/>
    <col min="3" max="3" width="10.140625" style="150" customWidth="1"/>
    <col min="4" max="4" width="7.7109375" style="150" customWidth="1"/>
    <col min="5" max="5" width="15.28515625" style="150" customWidth="1"/>
    <col min="6" max="6" width="13.7109375" style="150" customWidth="1"/>
    <col min="7" max="7" width="11.85546875" style="150" customWidth="1"/>
    <col min="8" max="16384" width="9.140625" style="103"/>
  </cols>
  <sheetData>
    <row r="1" spans="1:7" ht="30.75" customHeight="1">
      <c r="A1" s="100" t="s">
        <v>324</v>
      </c>
      <c r="B1" s="101"/>
      <c r="C1" s="101"/>
      <c r="D1" s="101"/>
      <c r="E1" s="101"/>
      <c r="F1" s="101"/>
      <c r="G1" s="102"/>
    </row>
    <row r="2" spans="1:7">
      <c r="A2" s="149"/>
      <c r="B2" s="150"/>
    </row>
    <row r="3" spans="1:7" ht="15.75" thickBot="1">
      <c r="A3" s="149"/>
      <c r="B3" s="150"/>
    </row>
    <row r="4" spans="1:7" ht="45.75" thickBot="1">
      <c r="A4" s="151" t="s">
        <v>1</v>
      </c>
      <c r="B4" s="152" t="s">
        <v>2</v>
      </c>
      <c r="C4" s="152" t="s">
        <v>3</v>
      </c>
      <c r="D4" s="152" t="s">
        <v>4</v>
      </c>
      <c r="E4" s="153" t="s">
        <v>5</v>
      </c>
      <c r="F4" s="152" t="s">
        <v>6</v>
      </c>
      <c r="G4" s="110" t="s">
        <v>544</v>
      </c>
    </row>
    <row r="5" spans="1:7">
      <c r="A5" s="156"/>
      <c r="B5" s="242"/>
      <c r="C5" s="155"/>
      <c r="D5" s="155"/>
      <c r="E5" s="155"/>
      <c r="F5" s="156"/>
      <c r="G5" s="249"/>
    </row>
    <row r="6" spans="1:7">
      <c r="A6" s="156">
        <v>43454</v>
      </c>
      <c r="B6" s="242" t="s">
        <v>31</v>
      </c>
      <c r="C6" s="155">
        <v>58.2</v>
      </c>
      <c r="D6" s="155">
        <v>64</v>
      </c>
      <c r="E6" s="155">
        <v>58.4</v>
      </c>
      <c r="F6" s="156">
        <v>43455</v>
      </c>
      <c r="G6" s="249">
        <f t="shared" ref="G6:G10" si="0">((E6-C6)/C6*100)</f>
        <v>0.34364261168384103</v>
      </c>
    </row>
    <row r="7" spans="1:7">
      <c r="A7" s="156">
        <v>43448</v>
      </c>
      <c r="B7" s="242" t="s">
        <v>286</v>
      </c>
      <c r="C7" s="155">
        <v>482</v>
      </c>
      <c r="D7" s="155">
        <v>520</v>
      </c>
      <c r="E7" s="155">
        <v>493</v>
      </c>
      <c r="F7" s="156">
        <v>43448</v>
      </c>
      <c r="G7" s="249">
        <f t="shared" si="0"/>
        <v>2.2821576763485498</v>
      </c>
    </row>
    <row r="8" spans="1:7">
      <c r="A8" s="156">
        <v>43447</v>
      </c>
      <c r="B8" s="242" t="s">
        <v>325</v>
      </c>
      <c r="C8" s="155">
        <v>77</v>
      </c>
      <c r="D8" s="155">
        <v>89</v>
      </c>
      <c r="E8" s="155">
        <v>83</v>
      </c>
      <c r="F8" s="156">
        <v>43448</v>
      </c>
      <c r="G8" s="249">
        <f t="shared" si="0"/>
        <v>7.7922077922077904</v>
      </c>
    </row>
    <row r="9" spans="1:7">
      <c r="A9" s="164">
        <v>43424</v>
      </c>
      <c r="B9" s="241" t="s">
        <v>326</v>
      </c>
      <c r="C9" s="163">
        <v>34.299999999999997</v>
      </c>
      <c r="D9" s="163">
        <v>39</v>
      </c>
      <c r="E9" s="163">
        <v>29.55</v>
      </c>
      <c r="F9" s="164">
        <v>43424</v>
      </c>
      <c r="G9" s="250">
        <f t="shared" si="0"/>
        <v>-13.8483965014577</v>
      </c>
    </row>
    <row r="10" spans="1:7">
      <c r="A10" s="164">
        <v>43389</v>
      </c>
      <c r="B10" s="241" t="s">
        <v>327</v>
      </c>
      <c r="C10" s="163">
        <v>656</v>
      </c>
      <c r="D10" s="163">
        <v>714</v>
      </c>
      <c r="E10" s="163">
        <v>650</v>
      </c>
      <c r="F10" s="164">
        <v>43390</v>
      </c>
      <c r="G10" s="250">
        <f t="shared" si="0"/>
        <v>-0.91463414634146301</v>
      </c>
    </row>
    <row r="11" spans="1:7">
      <c r="A11" s="156">
        <v>43383</v>
      </c>
      <c r="B11" s="242" t="s">
        <v>328</v>
      </c>
      <c r="C11" s="155">
        <v>35.299999999999997</v>
      </c>
      <c r="D11" s="155">
        <v>39</v>
      </c>
      <c r="E11" s="155">
        <v>37.6</v>
      </c>
      <c r="F11" s="156">
        <v>43388</v>
      </c>
      <c r="G11" s="249">
        <f t="shared" ref="G11:G13" si="1">((E11-C11)/C11*100)</f>
        <v>6.51558073654392</v>
      </c>
    </row>
    <row r="12" spans="1:7">
      <c r="A12" s="156">
        <v>43348</v>
      </c>
      <c r="B12" s="242" t="s">
        <v>329</v>
      </c>
      <c r="C12" s="155">
        <v>223</v>
      </c>
      <c r="D12" s="155">
        <v>254</v>
      </c>
      <c r="E12" s="155">
        <v>223</v>
      </c>
      <c r="F12" s="156">
        <v>43353</v>
      </c>
      <c r="G12" s="249">
        <f t="shared" si="1"/>
        <v>0</v>
      </c>
    </row>
    <row r="13" spans="1:7">
      <c r="A13" s="156" t="s">
        <v>330</v>
      </c>
      <c r="B13" s="242" t="s">
        <v>331</v>
      </c>
      <c r="C13" s="155">
        <v>7.55</v>
      </c>
      <c r="D13" s="155">
        <v>9.4</v>
      </c>
      <c r="E13" s="155">
        <v>8.15</v>
      </c>
      <c r="F13" s="156">
        <v>43619</v>
      </c>
      <c r="G13" s="249">
        <f t="shared" si="1"/>
        <v>7.9470198675496801</v>
      </c>
    </row>
    <row r="14" spans="1:7">
      <c r="A14" s="164">
        <v>43342</v>
      </c>
      <c r="B14" s="241" t="s">
        <v>332</v>
      </c>
      <c r="C14" s="163">
        <v>2110</v>
      </c>
      <c r="D14" s="163">
        <v>2400</v>
      </c>
      <c r="E14" s="163">
        <v>2030</v>
      </c>
      <c r="F14" s="164">
        <v>43343</v>
      </c>
      <c r="G14" s="250">
        <f t="shared" ref="G14:G43" si="2">((E14-C14)/C14*100)</f>
        <v>-3.7914691943127998</v>
      </c>
    </row>
    <row r="15" spans="1:7">
      <c r="A15" s="156">
        <v>43342</v>
      </c>
      <c r="B15" s="242" t="s">
        <v>333</v>
      </c>
      <c r="C15" s="155">
        <v>17.5</v>
      </c>
      <c r="D15" s="155">
        <v>20</v>
      </c>
      <c r="E15" s="155">
        <v>18.8</v>
      </c>
      <c r="F15" s="156">
        <v>43342</v>
      </c>
      <c r="G15" s="249">
        <f t="shared" si="2"/>
        <v>7.4285714285714297</v>
      </c>
    </row>
    <row r="16" spans="1:7">
      <c r="A16" s="156">
        <v>43340</v>
      </c>
      <c r="B16" s="242" t="s">
        <v>334</v>
      </c>
      <c r="C16" s="155">
        <v>136.5</v>
      </c>
      <c r="D16" s="155">
        <v>159</v>
      </c>
      <c r="E16" s="155">
        <v>146</v>
      </c>
      <c r="F16" s="156">
        <v>43342</v>
      </c>
      <c r="G16" s="249">
        <f t="shared" si="2"/>
        <v>6.9597069597069599</v>
      </c>
    </row>
    <row r="17" spans="1:9">
      <c r="A17" s="156">
        <v>43336</v>
      </c>
      <c r="B17" s="242" t="s">
        <v>335</v>
      </c>
      <c r="C17" s="155">
        <v>225</v>
      </c>
      <c r="D17" s="155">
        <v>249</v>
      </c>
      <c r="E17" s="155">
        <v>234</v>
      </c>
      <c r="F17" s="156">
        <v>43339</v>
      </c>
      <c r="G17" s="249">
        <f t="shared" si="2"/>
        <v>4</v>
      </c>
    </row>
    <row r="18" spans="1:9">
      <c r="A18" s="156">
        <v>43336</v>
      </c>
      <c r="B18" s="242" t="s">
        <v>336</v>
      </c>
      <c r="C18" s="155">
        <v>68</v>
      </c>
      <c r="D18" s="155">
        <v>74</v>
      </c>
      <c r="E18" s="155">
        <v>74</v>
      </c>
      <c r="F18" s="156">
        <v>43339</v>
      </c>
      <c r="G18" s="249">
        <f t="shared" si="2"/>
        <v>8.8235294117647101</v>
      </c>
    </row>
    <row r="19" spans="1:9">
      <c r="A19" s="156">
        <v>43333</v>
      </c>
      <c r="B19" s="242" t="s">
        <v>337</v>
      </c>
      <c r="C19" s="155">
        <v>234</v>
      </c>
      <c r="D19" s="155">
        <v>264</v>
      </c>
      <c r="E19" s="155">
        <v>257</v>
      </c>
      <c r="F19" s="156">
        <v>43335</v>
      </c>
      <c r="G19" s="249">
        <f t="shared" si="2"/>
        <v>9.8290598290598297</v>
      </c>
    </row>
    <row r="20" spans="1:9">
      <c r="A20" s="156">
        <v>43333</v>
      </c>
      <c r="B20" s="242" t="s">
        <v>338</v>
      </c>
      <c r="C20" s="155">
        <v>7100</v>
      </c>
      <c r="D20" s="155">
        <v>7700</v>
      </c>
      <c r="E20" s="155">
        <v>7650</v>
      </c>
      <c r="F20" s="156">
        <v>43335</v>
      </c>
      <c r="G20" s="249">
        <f t="shared" si="2"/>
        <v>7.7464788732394396</v>
      </c>
    </row>
    <row r="21" spans="1:9">
      <c r="A21" s="156">
        <v>43333</v>
      </c>
      <c r="B21" s="242" t="s">
        <v>339</v>
      </c>
      <c r="C21" s="155">
        <v>284</v>
      </c>
      <c r="D21" s="155">
        <v>312</v>
      </c>
      <c r="E21" s="155">
        <v>296</v>
      </c>
      <c r="F21" s="156">
        <v>43333</v>
      </c>
      <c r="G21" s="249">
        <f t="shared" si="2"/>
        <v>4.2253521126760596</v>
      </c>
    </row>
    <row r="22" spans="1:9">
      <c r="A22" s="156">
        <v>43326</v>
      </c>
      <c r="B22" s="242" t="s">
        <v>340</v>
      </c>
      <c r="C22" s="155">
        <v>1435</v>
      </c>
      <c r="D22" s="155">
        <v>1540</v>
      </c>
      <c r="E22" s="155">
        <v>1454</v>
      </c>
      <c r="F22" s="156">
        <v>43328</v>
      </c>
      <c r="G22" s="249">
        <f t="shared" si="2"/>
        <v>1.3240418118466899</v>
      </c>
    </row>
    <row r="23" spans="1:9">
      <c r="A23" s="164">
        <v>43326</v>
      </c>
      <c r="B23" s="241" t="s">
        <v>308</v>
      </c>
      <c r="C23" s="163">
        <v>394</v>
      </c>
      <c r="D23" s="163">
        <v>438</v>
      </c>
      <c r="E23" s="163">
        <v>393</v>
      </c>
      <c r="F23" s="164">
        <v>43328</v>
      </c>
      <c r="G23" s="250">
        <f t="shared" si="2"/>
        <v>-0.25380710659898498</v>
      </c>
    </row>
    <row r="24" spans="1:9">
      <c r="A24" s="156">
        <v>43325</v>
      </c>
      <c r="B24" s="242" t="s">
        <v>341</v>
      </c>
      <c r="C24" s="155">
        <v>1062</v>
      </c>
      <c r="D24" s="155">
        <v>1150</v>
      </c>
      <c r="E24" s="155">
        <v>1127</v>
      </c>
      <c r="F24" s="156">
        <v>43326</v>
      </c>
      <c r="G24" s="249">
        <f t="shared" si="2"/>
        <v>6.1205273069679897</v>
      </c>
      <c r="I24" s="255"/>
    </row>
    <row r="25" spans="1:9">
      <c r="A25" s="156">
        <v>43319</v>
      </c>
      <c r="B25" s="242" t="s">
        <v>342</v>
      </c>
      <c r="C25" s="155">
        <v>49.2</v>
      </c>
      <c r="D25" s="155">
        <v>56</v>
      </c>
      <c r="E25" s="155">
        <v>50.5</v>
      </c>
      <c r="F25" s="156">
        <v>43322</v>
      </c>
      <c r="G25" s="249">
        <f t="shared" si="2"/>
        <v>2.6422764227642199</v>
      </c>
    </row>
    <row r="26" spans="1:9">
      <c r="A26" s="156">
        <v>43319</v>
      </c>
      <c r="B26" s="242" t="s">
        <v>343</v>
      </c>
      <c r="C26" s="155">
        <v>216</v>
      </c>
      <c r="D26" s="155">
        <v>249</v>
      </c>
      <c r="E26" s="155">
        <v>234</v>
      </c>
      <c r="F26" s="156">
        <v>43320</v>
      </c>
      <c r="G26" s="249">
        <f t="shared" si="2"/>
        <v>8.3333333333333304</v>
      </c>
    </row>
    <row r="27" spans="1:9">
      <c r="A27" s="156">
        <v>43318</v>
      </c>
      <c r="B27" s="242" t="s">
        <v>344</v>
      </c>
      <c r="C27" s="155">
        <v>217</v>
      </c>
      <c r="D27" s="155">
        <v>249</v>
      </c>
      <c r="E27" s="155">
        <v>238</v>
      </c>
      <c r="F27" s="156">
        <v>43319</v>
      </c>
      <c r="G27" s="249">
        <f t="shared" si="2"/>
        <v>9.67741935483871</v>
      </c>
    </row>
    <row r="28" spans="1:9">
      <c r="A28" s="156">
        <v>43312</v>
      </c>
      <c r="B28" s="242" t="s">
        <v>345</v>
      </c>
      <c r="C28" s="155">
        <v>877</v>
      </c>
      <c r="D28" s="155">
        <v>935</v>
      </c>
      <c r="E28" s="155">
        <v>927</v>
      </c>
      <c r="F28" s="156">
        <v>43313</v>
      </c>
      <c r="G28" s="249">
        <f t="shared" si="2"/>
        <v>5.7012542759407099</v>
      </c>
    </row>
    <row r="29" spans="1:9">
      <c r="A29" s="156">
        <v>43305</v>
      </c>
      <c r="B29" s="242" t="s">
        <v>346</v>
      </c>
      <c r="C29" s="155">
        <v>250</v>
      </c>
      <c r="D29" s="155">
        <v>284</v>
      </c>
      <c r="E29" s="155">
        <v>258</v>
      </c>
      <c r="F29" s="156">
        <v>43311</v>
      </c>
      <c r="G29" s="249">
        <f t="shared" si="2"/>
        <v>3.2</v>
      </c>
    </row>
    <row r="30" spans="1:9">
      <c r="A30" s="156">
        <v>43305</v>
      </c>
      <c r="B30" s="242" t="s">
        <v>347</v>
      </c>
      <c r="C30" s="155">
        <v>27690</v>
      </c>
      <c r="D30" s="155">
        <v>30500</v>
      </c>
      <c r="E30" s="155">
        <v>28820</v>
      </c>
      <c r="F30" s="156">
        <v>43308</v>
      </c>
      <c r="G30" s="249">
        <f t="shared" si="2"/>
        <v>4.0808956301914003</v>
      </c>
    </row>
    <row r="31" spans="1:9">
      <c r="A31" s="164">
        <v>43284</v>
      </c>
      <c r="B31" s="241" t="s">
        <v>348</v>
      </c>
      <c r="C31" s="163">
        <v>125</v>
      </c>
      <c r="D31" s="163">
        <v>144</v>
      </c>
      <c r="E31" s="163">
        <v>110</v>
      </c>
      <c r="F31" s="164">
        <v>43332</v>
      </c>
      <c r="G31" s="250">
        <f t="shared" si="2"/>
        <v>-12</v>
      </c>
    </row>
    <row r="32" spans="1:9">
      <c r="A32" s="156">
        <v>43269</v>
      </c>
      <c r="B32" s="242" t="s">
        <v>349</v>
      </c>
      <c r="C32" s="155">
        <v>196</v>
      </c>
      <c r="D32" s="155">
        <v>218</v>
      </c>
      <c r="E32" s="155">
        <v>218</v>
      </c>
      <c r="F32" s="156">
        <v>43270</v>
      </c>
      <c r="G32" s="249">
        <f t="shared" si="2"/>
        <v>11.2244897959184</v>
      </c>
    </row>
    <row r="33" spans="1:7">
      <c r="A33" s="156">
        <v>43263</v>
      </c>
      <c r="B33" s="242" t="s">
        <v>350</v>
      </c>
      <c r="C33" s="155">
        <v>2448</v>
      </c>
      <c r="D33" s="155">
        <v>2690</v>
      </c>
      <c r="E33" s="155">
        <v>2490</v>
      </c>
      <c r="F33" s="156">
        <v>43266</v>
      </c>
      <c r="G33" s="249">
        <f t="shared" si="2"/>
        <v>1.7156862745098</v>
      </c>
    </row>
    <row r="34" spans="1:7">
      <c r="A34" s="156">
        <v>43263</v>
      </c>
      <c r="B34" s="242" t="s">
        <v>351</v>
      </c>
      <c r="C34" s="155">
        <v>121</v>
      </c>
      <c r="D34" s="155">
        <v>133</v>
      </c>
      <c r="E34" s="155">
        <v>122.6</v>
      </c>
      <c r="F34" s="156">
        <v>43322</v>
      </c>
      <c r="G34" s="249">
        <f t="shared" si="2"/>
        <v>1.32231404958677</v>
      </c>
    </row>
    <row r="35" spans="1:7">
      <c r="A35" s="156">
        <v>43258</v>
      </c>
      <c r="B35" s="242" t="s">
        <v>346</v>
      </c>
      <c r="C35" s="155">
        <v>273</v>
      </c>
      <c r="D35" s="155">
        <v>304</v>
      </c>
      <c r="E35" s="155">
        <v>281.39999999999998</v>
      </c>
      <c r="F35" s="156">
        <v>43263</v>
      </c>
      <c r="G35" s="249">
        <f t="shared" si="2"/>
        <v>3.07692307692307</v>
      </c>
    </row>
    <row r="36" spans="1:7">
      <c r="A36" s="156">
        <v>43245</v>
      </c>
      <c r="B36" s="242" t="s">
        <v>352</v>
      </c>
      <c r="C36" s="155">
        <v>820</v>
      </c>
      <c r="D36" s="155">
        <v>885</v>
      </c>
      <c r="E36" s="155">
        <v>870</v>
      </c>
      <c r="F36" s="156">
        <v>43248</v>
      </c>
      <c r="G36" s="249">
        <f t="shared" si="2"/>
        <v>6.0975609756097597</v>
      </c>
    </row>
    <row r="37" spans="1:7">
      <c r="A37" s="156">
        <v>43217</v>
      </c>
      <c r="B37" s="242" t="s">
        <v>353</v>
      </c>
      <c r="C37" s="155">
        <v>107</v>
      </c>
      <c r="D37" s="155">
        <v>124</v>
      </c>
      <c r="E37" s="155">
        <v>107.3</v>
      </c>
      <c r="F37" s="156">
        <v>43265</v>
      </c>
      <c r="G37" s="249">
        <f t="shared" si="2"/>
        <v>0.28037383177569802</v>
      </c>
    </row>
    <row r="38" spans="1:7">
      <c r="A38" s="156">
        <v>43207</v>
      </c>
      <c r="B38" s="242" t="s">
        <v>9</v>
      </c>
      <c r="C38" s="155">
        <v>260</v>
      </c>
      <c r="D38" s="155">
        <v>284</v>
      </c>
      <c r="E38" s="155">
        <v>273</v>
      </c>
      <c r="F38" s="156">
        <v>43208</v>
      </c>
      <c r="G38" s="249">
        <f t="shared" si="2"/>
        <v>5</v>
      </c>
    </row>
    <row r="39" spans="1:7">
      <c r="A39" s="156">
        <v>43202</v>
      </c>
      <c r="B39" s="242" t="s">
        <v>72</v>
      </c>
      <c r="C39" s="155">
        <v>58.5</v>
      </c>
      <c r="D39" s="155">
        <v>66</v>
      </c>
      <c r="E39" s="155">
        <v>58.9</v>
      </c>
      <c r="F39" s="156">
        <v>43208</v>
      </c>
      <c r="G39" s="249">
        <f t="shared" si="2"/>
        <v>0.683760683760681</v>
      </c>
    </row>
    <row r="40" spans="1:7">
      <c r="A40" s="156">
        <v>43195</v>
      </c>
      <c r="B40" s="242" t="s">
        <v>278</v>
      </c>
      <c r="C40" s="155">
        <v>25.5</v>
      </c>
      <c r="D40" s="155">
        <v>29</v>
      </c>
      <c r="E40" s="155">
        <v>26.5</v>
      </c>
      <c r="F40" s="156">
        <v>43201</v>
      </c>
      <c r="G40" s="249">
        <f t="shared" si="2"/>
        <v>3.9215686274509798</v>
      </c>
    </row>
    <row r="41" spans="1:7">
      <c r="A41" s="156">
        <v>43124</v>
      </c>
      <c r="B41" s="242" t="s">
        <v>354</v>
      </c>
      <c r="C41" s="155">
        <v>31.8</v>
      </c>
      <c r="D41" s="155">
        <v>38</v>
      </c>
      <c r="E41" s="155">
        <v>34</v>
      </c>
      <c r="F41" s="156">
        <v>43146</v>
      </c>
      <c r="G41" s="249">
        <f t="shared" si="2"/>
        <v>6.9182389937106903</v>
      </c>
    </row>
    <row r="42" spans="1:7">
      <c r="A42" s="164">
        <v>43116</v>
      </c>
      <c r="B42" s="241" t="s">
        <v>355</v>
      </c>
      <c r="C42" s="163">
        <v>413</v>
      </c>
      <c r="D42" s="163">
        <v>480</v>
      </c>
      <c r="E42" s="163">
        <v>412</v>
      </c>
      <c r="F42" s="164">
        <v>43117</v>
      </c>
      <c r="G42" s="250">
        <f t="shared" si="2"/>
        <v>-0.24213075060532699</v>
      </c>
    </row>
    <row r="43" spans="1:7">
      <c r="A43" s="164">
        <v>43104</v>
      </c>
      <c r="B43" s="241" t="s">
        <v>356</v>
      </c>
      <c r="C43" s="163">
        <v>91.5</v>
      </c>
      <c r="D43" s="163">
        <v>104</v>
      </c>
      <c r="E43" s="163">
        <v>91</v>
      </c>
      <c r="F43" s="164">
        <v>43111</v>
      </c>
      <c r="G43" s="250">
        <f t="shared" si="2"/>
        <v>-0.54644808743169404</v>
      </c>
    </row>
    <row r="44" spans="1:7" ht="15.75" thickBot="1"/>
    <row r="45" spans="1:7" ht="15.75" thickBot="1">
      <c r="A45" s="150"/>
      <c r="C45" s="180" t="s">
        <v>132</v>
      </c>
      <c r="D45" s="181"/>
      <c r="E45" s="245"/>
      <c r="F45" s="253">
        <v>1.2361</v>
      </c>
      <c r="G45" s="254"/>
    </row>
    <row r="46" spans="1:7">
      <c r="A46" s="150"/>
      <c r="C46" s="103"/>
      <c r="D46" s="103"/>
      <c r="E46" s="236"/>
      <c r="F46" s="103"/>
      <c r="G46" s="248"/>
    </row>
    <row r="47" spans="1:7">
      <c r="A47" s="150"/>
      <c r="C47" s="103"/>
      <c r="D47" s="103"/>
      <c r="E47" s="236"/>
      <c r="F47" s="103"/>
      <c r="G47" s="248"/>
    </row>
    <row r="48" spans="1:7">
      <c r="A48" s="238" t="s">
        <v>133</v>
      </c>
      <c r="B48" s="238"/>
      <c r="C48" s="238"/>
      <c r="D48" s="238"/>
      <c r="E48" s="238"/>
      <c r="F48" s="238"/>
      <c r="G48" s="238"/>
    </row>
  </sheetData>
  <sheetProtection password="CAF5" sheet="1" objects="1" scenarios="1"/>
  <mergeCells count="4">
    <mergeCell ref="A1:G1"/>
    <mergeCell ref="A48:G48"/>
    <mergeCell ref="F45:G45"/>
    <mergeCell ref="C45:E45"/>
  </mergeCells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activeCell="C12" sqref="C12"/>
    </sheetView>
  </sheetViews>
  <sheetFormatPr defaultColWidth="9.140625" defaultRowHeight="15"/>
  <cols>
    <col min="1" max="1" width="11.5703125" style="103" customWidth="1"/>
    <col min="2" max="2" width="32.7109375" style="103" bestFit="1" customWidth="1"/>
    <col min="3" max="3" width="10.140625" style="150" customWidth="1"/>
    <col min="4" max="4" width="7.7109375" style="150" customWidth="1"/>
    <col min="5" max="5" width="15.28515625" style="150" customWidth="1"/>
    <col min="6" max="6" width="14.85546875" style="150" bestFit="1" customWidth="1"/>
    <col min="7" max="7" width="10.5703125" style="150" customWidth="1"/>
    <col min="8" max="16384" width="9.140625" style="103"/>
  </cols>
  <sheetData>
    <row r="1" spans="1:7" s="103" customFormat="1" ht="30.75" customHeight="1">
      <c r="A1" s="100" t="s">
        <v>357</v>
      </c>
      <c r="B1" s="101"/>
      <c r="C1" s="101"/>
      <c r="D1" s="101"/>
      <c r="E1" s="101"/>
      <c r="F1" s="101"/>
      <c r="G1" s="102"/>
    </row>
    <row r="2" spans="1:7" s="103" customFormat="1">
      <c r="A2" s="149"/>
      <c r="B2" s="150"/>
      <c r="C2" s="150"/>
      <c r="D2" s="150"/>
      <c r="E2" s="150"/>
      <c r="F2" s="150"/>
      <c r="G2" s="150"/>
    </row>
    <row r="3" spans="1:7" s="103" customFormat="1" ht="15.75" thickBot="1">
      <c r="A3" s="149"/>
      <c r="B3" s="150"/>
      <c r="C3" s="150"/>
      <c r="D3" s="150"/>
      <c r="E3" s="150"/>
      <c r="F3" s="150"/>
      <c r="G3" s="150"/>
    </row>
    <row r="4" spans="1:7" s="103" customFormat="1" ht="45.75" thickBot="1">
      <c r="A4" s="151" t="s">
        <v>1</v>
      </c>
      <c r="B4" s="152" t="s">
        <v>2</v>
      </c>
      <c r="C4" s="152" t="s">
        <v>3</v>
      </c>
      <c r="D4" s="152" t="s">
        <v>4</v>
      </c>
      <c r="E4" s="153" t="s">
        <v>5</v>
      </c>
      <c r="F4" s="152" t="s">
        <v>6</v>
      </c>
      <c r="G4" s="110" t="s">
        <v>544</v>
      </c>
    </row>
    <row r="5" spans="1:7" s="103" customFormat="1">
      <c r="A5" s="156">
        <v>43095</v>
      </c>
      <c r="B5" s="242" t="s">
        <v>358</v>
      </c>
      <c r="C5" s="155">
        <v>1125</v>
      </c>
      <c r="D5" s="155">
        <v>1240</v>
      </c>
      <c r="E5" s="155">
        <v>1180</v>
      </c>
      <c r="F5" s="156">
        <v>43103</v>
      </c>
      <c r="G5" s="249">
        <f>((E5-C5)/C5*100)</f>
        <v>4.8888888888888893</v>
      </c>
    </row>
    <row r="6" spans="1:7" s="103" customFormat="1">
      <c r="A6" s="156">
        <v>43095</v>
      </c>
      <c r="B6" s="242" t="s">
        <v>359</v>
      </c>
      <c r="C6" s="155">
        <v>23.2</v>
      </c>
      <c r="D6" s="155">
        <v>27</v>
      </c>
      <c r="E6" s="155">
        <v>25.7</v>
      </c>
      <c r="F6" s="156" t="s">
        <v>360</v>
      </c>
      <c r="G6" s="249">
        <f t="shared" ref="G6:G11" si="0">((E6-C6)/C6*100)</f>
        <v>10.775862068965518</v>
      </c>
    </row>
    <row r="7" spans="1:7" s="103" customFormat="1">
      <c r="A7" s="156">
        <v>43095</v>
      </c>
      <c r="B7" s="242" t="s">
        <v>361</v>
      </c>
      <c r="C7" s="155">
        <v>33</v>
      </c>
      <c r="D7" s="155">
        <v>39</v>
      </c>
      <c r="E7" s="155">
        <v>37.4</v>
      </c>
      <c r="F7" s="156" t="s">
        <v>360</v>
      </c>
      <c r="G7" s="249">
        <f t="shared" si="0"/>
        <v>13.33333333333333</v>
      </c>
    </row>
    <row r="8" spans="1:7" s="103" customFormat="1">
      <c r="A8" s="156">
        <v>43089</v>
      </c>
      <c r="B8" s="242" t="s">
        <v>362</v>
      </c>
      <c r="C8" s="155">
        <v>55.8</v>
      </c>
      <c r="D8" s="155">
        <v>64</v>
      </c>
      <c r="E8" s="155">
        <v>58.7</v>
      </c>
      <c r="F8" s="156" t="s">
        <v>360</v>
      </c>
      <c r="G8" s="249">
        <f t="shared" si="0"/>
        <v>5.1971326164874654</v>
      </c>
    </row>
    <row r="9" spans="1:7" s="103" customFormat="1">
      <c r="A9" s="156" t="s">
        <v>363</v>
      </c>
      <c r="B9" s="242" t="s">
        <v>364</v>
      </c>
      <c r="C9" s="155">
        <v>701</v>
      </c>
      <c r="D9" s="155">
        <v>780</v>
      </c>
      <c r="E9" s="155">
        <v>744</v>
      </c>
      <c r="F9" s="156" t="s">
        <v>365</v>
      </c>
      <c r="G9" s="249">
        <f t="shared" si="0"/>
        <v>6.1340941512125529</v>
      </c>
    </row>
    <row r="10" spans="1:7" s="103" customFormat="1">
      <c r="A10" s="164">
        <v>43076</v>
      </c>
      <c r="B10" s="241" t="s">
        <v>366</v>
      </c>
      <c r="C10" s="163">
        <v>208</v>
      </c>
      <c r="D10" s="163">
        <v>243</v>
      </c>
      <c r="E10" s="163">
        <v>203</v>
      </c>
      <c r="F10" s="164" t="s">
        <v>365</v>
      </c>
      <c r="G10" s="250">
        <f t="shared" si="0"/>
        <v>-2.4038461538461542</v>
      </c>
    </row>
    <row r="11" spans="1:7" s="103" customFormat="1">
      <c r="A11" s="156" t="s">
        <v>367</v>
      </c>
      <c r="B11" s="242" t="s">
        <v>368</v>
      </c>
      <c r="C11" s="155">
        <v>13.05</v>
      </c>
      <c r="D11" s="155">
        <v>16</v>
      </c>
      <c r="E11" s="155">
        <v>14.25</v>
      </c>
      <c r="F11" s="156" t="s">
        <v>369</v>
      </c>
      <c r="G11" s="249">
        <f t="shared" si="0"/>
        <v>9.1954022988505688</v>
      </c>
    </row>
    <row r="12" spans="1:7" s="103" customFormat="1">
      <c r="A12" s="156" t="s">
        <v>370</v>
      </c>
      <c r="B12" s="242" t="s">
        <v>371</v>
      </c>
      <c r="C12" s="155">
        <v>18.3</v>
      </c>
      <c r="D12" s="155">
        <v>22</v>
      </c>
      <c r="E12" s="155">
        <v>18.8</v>
      </c>
      <c r="F12" s="156" t="s">
        <v>367</v>
      </c>
      <c r="G12" s="249">
        <f t="shared" ref="G12:G18" si="1">((E12-C12)/C12*100)</f>
        <v>2.7322404371584699</v>
      </c>
    </row>
    <row r="13" spans="1:7" s="103" customFormat="1">
      <c r="A13" s="156" t="s">
        <v>372</v>
      </c>
      <c r="B13" s="242" t="s">
        <v>373</v>
      </c>
      <c r="C13" s="155">
        <v>1011</v>
      </c>
      <c r="D13" s="155">
        <v>1100</v>
      </c>
      <c r="E13" s="155">
        <v>1100</v>
      </c>
      <c r="F13" s="156" t="s">
        <v>367</v>
      </c>
      <c r="G13" s="249">
        <f t="shared" si="1"/>
        <v>8.8031651829871418</v>
      </c>
    </row>
    <row r="14" spans="1:7" s="103" customFormat="1">
      <c r="A14" s="156" t="s">
        <v>374</v>
      </c>
      <c r="B14" s="242" t="s">
        <v>348</v>
      </c>
      <c r="C14" s="155">
        <v>153.5</v>
      </c>
      <c r="D14" s="155">
        <v>172</v>
      </c>
      <c r="E14" s="155">
        <v>161.1</v>
      </c>
      <c r="F14" s="156" t="s">
        <v>372</v>
      </c>
      <c r="G14" s="249">
        <f t="shared" si="1"/>
        <v>4.9511400651465758</v>
      </c>
    </row>
    <row r="15" spans="1:7" s="103" customFormat="1">
      <c r="A15" s="156" t="s">
        <v>375</v>
      </c>
      <c r="B15" s="242" t="s">
        <v>376</v>
      </c>
      <c r="C15" s="155">
        <v>163</v>
      </c>
      <c r="D15" s="155">
        <v>184</v>
      </c>
      <c r="E15" s="155">
        <v>174</v>
      </c>
      <c r="F15" s="156" t="s">
        <v>377</v>
      </c>
      <c r="G15" s="249">
        <f t="shared" si="1"/>
        <v>6.7484662576687118</v>
      </c>
    </row>
    <row r="16" spans="1:7" s="103" customFormat="1">
      <c r="A16" s="156" t="s">
        <v>378</v>
      </c>
      <c r="B16" s="242" t="s">
        <v>379</v>
      </c>
      <c r="C16" s="155">
        <v>234</v>
      </c>
      <c r="D16" s="155">
        <v>268</v>
      </c>
      <c r="E16" s="155">
        <v>261</v>
      </c>
      <c r="F16" s="156" t="s">
        <v>380</v>
      </c>
      <c r="G16" s="249">
        <f t="shared" si="1"/>
        <v>11.538461538461538</v>
      </c>
    </row>
    <row r="17" spans="1:7" s="103" customFormat="1">
      <c r="A17" s="156">
        <v>43040</v>
      </c>
      <c r="B17" s="242" t="s">
        <v>381</v>
      </c>
      <c r="C17" s="155">
        <v>808</v>
      </c>
      <c r="D17" s="155">
        <v>900</v>
      </c>
      <c r="E17" s="155">
        <v>858</v>
      </c>
      <c r="F17" s="156">
        <v>43045</v>
      </c>
      <c r="G17" s="249">
        <f t="shared" si="1"/>
        <v>6.1881188118811883</v>
      </c>
    </row>
    <row r="18" spans="1:7" s="103" customFormat="1">
      <c r="A18" s="156" t="s">
        <v>382</v>
      </c>
      <c r="B18" s="242" t="s">
        <v>383</v>
      </c>
      <c r="C18" s="155">
        <v>1007</v>
      </c>
      <c r="D18" s="155">
        <v>1080</v>
      </c>
      <c r="E18" s="155">
        <v>1035</v>
      </c>
      <c r="F18" s="156">
        <v>43035</v>
      </c>
      <c r="G18" s="249">
        <f t="shared" si="1"/>
        <v>2.7805362462760672</v>
      </c>
    </row>
    <row r="19" spans="1:7" s="103" customFormat="1">
      <c r="A19" s="156" t="s">
        <v>382</v>
      </c>
      <c r="B19" s="242" t="s">
        <v>384</v>
      </c>
      <c r="C19" s="155">
        <v>320</v>
      </c>
      <c r="D19" s="155">
        <v>360</v>
      </c>
      <c r="E19" s="155">
        <v>337</v>
      </c>
      <c r="F19" s="156" t="s">
        <v>385</v>
      </c>
      <c r="G19" s="249">
        <f t="shared" ref="G19:G23" si="2">((E19-C19)/C19*100)</f>
        <v>5.3125</v>
      </c>
    </row>
    <row r="20" spans="1:7" s="103" customFormat="1">
      <c r="A20" s="156">
        <v>43031</v>
      </c>
      <c r="B20" s="242" t="s">
        <v>386</v>
      </c>
      <c r="C20" s="155">
        <v>142.5</v>
      </c>
      <c r="D20" s="155">
        <v>160</v>
      </c>
      <c r="E20" s="155">
        <v>147</v>
      </c>
      <c r="F20" s="156" t="s">
        <v>385</v>
      </c>
      <c r="G20" s="249">
        <f t="shared" si="2"/>
        <v>3.1578947368421053</v>
      </c>
    </row>
    <row r="21" spans="1:7" s="103" customFormat="1">
      <c r="A21" s="156">
        <v>43019</v>
      </c>
      <c r="B21" s="242" t="s">
        <v>331</v>
      </c>
      <c r="C21" s="155">
        <v>16.149999999999999</v>
      </c>
      <c r="D21" s="155">
        <v>19</v>
      </c>
      <c r="E21" s="155">
        <v>17.2</v>
      </c>
      <c r="F21" s="156">
        <v>43040</v>
      </c>
      <c r="G21" s="249">
        <f t="shared" si="2"/>
        <v>6.5015479876161031</v>
      </c>
    </row>
    <row r="22" spans="1:7" s="103" customFormat="1">
      <c r="A22" s="156">
        <v>43018</v>
      </c>
      <c r="B22" s="242" t="s">
        <v>387</v>
      </c>
      <c r="C22" s="155">
        <v>14.05</v>
      </c>
      <c r="D22" s="155">
        <v>16</v>
      </c>
      <c r="E22" s="155">
        <v>15.1</v>
      </c>
      <c r="F22" s="156">
        <v>43019</v>
      </c>
      <c r="G22" s="249">
        <f t="shared" si="2"/>
        <v>7.4733096085409176</v>
      </c>
    </row>
    <row r="23" spans="1:7" s="103" customFormat="1">
      <c r="A23" s="156">
        <v>43017</v>
      </c>
      <c r="B23" s="242" t="s">
        <v>226</v>
      </c>
      <c r="C23" s="155">
        <v>52.7</v>
      </c>
      <c r="D23" s="155">
        <v>64</v>
      </c>
      <c r="E23" s="155">
        <v>64</v>
      </c>
      <c r="F23" s="156" t="s">
        <v>385</v>
      </c>
      <c r="G23" s="249">
        <f t="shared" si="2"/>
        <v>21.442125237191647</v>
      </c>
    </row>
    <row r="24" spans="1:7" s="103" customFormat="1">
      <c r="A24" s="156">
        <v>42982</v>
      </c>
      <c r="B24" s="242" t="s">
        <v>388</v>
      </c>
      <c r="C24" s="155">
        <v>162</v>
      </c>
      <c r="D24" s="155">
        <v>182</v>
      </c>
      <c r="E24" s="155">
        <v>172</v>
      </c>
      <c r="F24" s="156" t="s">
        <v>389</v>
      </c>
      <c r="G24" s="249">
        <f t="shared" ref="G24:G31" si="3">((E24-C24)/C24*100)</f>
        <v>6.1728395061728394</v>
      </c>
    </row>
    <row r="25" spans="1:7" s="103" customFormat="1">
      <c r="A25" s="156" t="s">
        <v>390</v>
      </c>
      <c r="B25" s="242" t="s">
        <v>391</v>
      </c>
      <c r="C25" s="155">
        <v>368</v>
      </c>
      <c r="D25" s="155">
        <v>414</v>
      </c>
      <c r="E25" s="155">
        <v>374</v>
      </c>
      <c r="F25" s="156" t="s">
        <v>392</v>
      </c>
      <c r="G25" s="249">
        <f t="shared" si="3"/>
        <v>1.6304347826086956</v>
      </c>
    </row>
    <row r="26" spans="1:7" s="103" customFormat="1">
      <c r="A26" s="156" t="s">
        <v>393</v>
      </c>
      <c r="B26" s="242" t="s">
        <v>394</v>
      </c>
      <c r="C26" s="155">
        <v>992</v>
      </c>
      <c r="D26" s="155">
        <v>1100</v>
      </c>
      <c r="E26" s="155">
        <v>1036</v>
      </c>
      <c r="F26" s="156" t="s">
        <v>395</v>
      </c>
      <c r="G26" s="249">
        <f t="shared" si="3"/>
        <v>4.435483870967742</v>
      </c>
    </row>
    <row r="27" spans="1:7" s="103" customFormat="1">
      <c r="A27" s="156" t="s">
        <v>396</v>
      </c>
      <c r="B27" s="242" t="s">
        <v>280</v>
      </c>
      <c r="C27" s="155">
        <v>455</v>
      </c>
      <c r="D27" s="155">
        <v>520</v>
      </c>
      <c r="E27" s="155">
        <v>489</v>
      </c>
      <c r="F27" s="156" t="s">
        <v>397</v>
      </c>
      <c r="G27" s="249">
        <f t="shared" si="3"/>
        <v>7.4725274725274726</v>
      </c>
    </row>
    <row r="28" spans="1:7" s="103" customFormat="1">
      <c r="A28" s="164">
        <v>42943</v>
      </c>
      <c r="B28" s="241" t="s">
        <v>398</v>
      </c>
      <c r="C28" s="163">
        <v>6.9</v>
      </c>
      <c r="D28" s="163">
        <v>12</v>
      </c>
      <c r="E28" s="163">
        <v>6.35</v>
      </c>
      <c r="F28" s="164">
        <v>42950</v>
      </c>
      <c r="G28" s="250">
        <f t="shared" si="3"/>
        <v>-7.9710144927536337</v>
      </c>
    </row>
    <row r="29" spans="1:7" s="103" customFormat="1">
      <c r="A29" s="164">
        <v>42941</v>
      </c>
      <c r="B29" s="241" t="s">
        <v>399</v>
      </c>
      <c r="C29" s="163">
        <v>443</v>
      </c>
      <c r="D29" s="163">
        <v>500</v>
      </c>
      <c r="E29" s="163">
        <v>406.5</v>
      </c>
      <c r="F29" s="164">
        <v>42986</v>
      </c>
      <c r="G29" s="250">
        <f t="shared" si="3"/>
        <v>-8.2392776523702018</v>
      </c>
    </row>
    <row r="30" spans="1:7" s="103" customFormat="1">
      <c r="A30" s="156">
        <v>42941</v>
      </c>
      <c r="B30" s="242" t="s">
        <v>400</v>
      </c>
      <c r="C30" s="155">
        <v>19.899999999999999</v>
      </c>
      <c r="D30" s="155">
        <v>23</v>
      </c>
      <c r="E30" s="155">
        <v>23</v>
      </c>
      <c r="F30" s="156">
        <v>42941</v>
      </c>
      <c r="G30" s="249">
        <f t="shared" si="3"/>
        <v>15.57788944723619</v>
      </c>
    </row>
    <row r="31" spans="1:7" s="103" customFormat="1">
      <c r="A31" s="164">
        <v>42940</v>
      </c>
      <c r="B31" s="241" t="s">
        <v>401</v>
      </c>
      <c r="C31" s="163">
        <v>27.3</v>
      </c>
      <c r="D31" s="163">
        <v>31</v>
      </c>
      <c r="E31" s="163">
        <v>27.2</v>
      </c>
      <c r="F31" s="164">
        <v>42942</v>
      </c>
      <c r="G31" s="250">
        <f t="shared" si="3"/>
        <v>-0.36630036630037149</v>
      </c>
    </row>
    <row r="32" spans="1:7" s="103" customFormat="1">
      <c r="A32" s="156">
        <v>42923</v>
      </c>
      <c r="B32" s="242" t="s">
        <v>402</v>
      </c>
      <c r="C32" s="155">
        <v>22.3</v>
      </c>
      <c r="D32" s="155">
        <v>28</v>
      </c>
      <c r="E32" s="155">
        <v>26</v>
      </c>
      <c r="F32" s="156">
        <v>42940</v>
      </c>
      <c r="G32" s="249">
        <f t="shared" ref="G32:G34" si="4">((E32-C32)/C32*100)</f>
        <v>16.591928251121072</v>
      </c>
    </row>
    <row r="33" spans="1:7" s="103" customFormat="1">
      <c r="A33" s="156">
        <v>42905</v>
      </c>
      <c r="B33" s="242" t="s">
        <v>403</v>
      </c>
      <c r="C33" s="155">
        <v>156</v>
      </c>
      <c r="D33" s="155">
        <v>174</v>
      </c>
      <c r="E33" s="155">
        <v>168.8</v>
      </c>
      <c r="F33" s="156">
        <v>42929</v>
      </c>
      <c r="G33" s="249">
        <f t="shared" si="4"/>
        <v>8.2051282051282115</v>
      </c>
    </row>
    <row r="34" spans="1:7" s="103" customFormat="1">
      <c r="A34" s="156">
        <v>42900</v>
      </c>
      <c r="B34" s="242" t="s">
        <v>404</v>
      </c>
      <c r="C34" s="155">
        <v>164</v>
      </c>
      <c r="D34" s="155">
        <v>190</v>
      </c>
      <c r="E34" s="155">
        <v>190</v>
      </c>
      <c r="F34" s="156">
        <v>42905</v>
      </c>
      <c r="G34" s="249">
        <f t="shared" si="4"/>
        <v>15.853658536585366</v>
      </c>
    </row>
    <row r="35" spans="1:7" s="103" customFormat="1">
      <c r="A35" s="156">
        <v>42881</v>
      </c>
      <c r="B35" s="242" t="s">
        <v>352</v>
      </c>
      <c r="C35" s="155">
        <v>990</v>
      </c>
      <c r="D35" s="155">
        <v>1135</v>
      </c>
      <c r="E35" s="155">
        <v>1065</v>
      </c>
      <c r="F35" s="156">
        <v>42898</v>
      </c>
      <c r="G35" s="249">
        <f t="shared" ref="G35:G37" si="5">((E35-C35)/C35*100)</f>
        <v>7.5757575757575761</v>
      </c>
    </row>
    <row r="36" spans="1:7" s="103" customFormat="1">
      <c r="A36" s="156">
        <v>42871</v>
      </c>
      <c r="B36" s="242" t="s">
        <v>405</v>
      </c>
      <c r="C36" s="155">
        <v>108</v>
      </c>
      <c r="D36" s="155">
        <v>124</v>
      </c>
      <c r="E36" s="155">
        <v>114</v>
      </c>
      <c r="F36" s="156">
        <v>42878</v>
      </c>
      <c r="G36" s="249">
        <f t="shared" si="5"/>
        <v>5.5555555555555554</v>
      </c>
    </row>
    <row r="37" spans="1:7" s="103" customFormat="1">
      <c r="A37" s="156">
        <v>42866</v>
      </c>
      <c r="B37" s="242" t="s">
        <v>406</v>
      </c>
      <c r="C37" s="155">
        <v>2730</v>
      </c>
      <c r="D37" s="155">
        <v>3200</v>
      </c>
      <c r="E37" s="155">
        <v>2840</v>
      </c>
      <c r="F37" s="156">
        <v>42867</v>
      </c>
      <c r="G37" s="249">
        <f t="shared" si="5"/>
        <v>4.0293040293040292</v>
      </c>
    </row>
    <row r="38" spans="1:7" s="103" customFormat="1">
      <c r="A38" s="156">
        <v>42865</v>
      </c>
      <c r="B38" s="242" t="s">
        <v>296</v>
      </c>
      <c r="C38" s="155">
        <v>358</v>
      </c>
      <c r="D38" s="155">
        <v>400</v>
      </c>
      <c r="E38" s="155">
        <v>379</v>
      </c>
      <c r="F38" s="156">
        <v>42865</v>
      </c>
      <c r="G38" s="249">
        <f t="shared" ref="G38:G41" si="6">((E38-C38)/C38*100)</f>
        <v>5.8659217877094969</v>
      </c>
    </row>
    <row r="39" spans="1:7" s="103" customFormat="1">
      <c r="A39" s="156">
        <v>42859</v>
      </c>
      <c r="B39" s="242" t="s">
        <v>400</v>
      </c>
      <c r="C39" s="155">
        <v>22.8</v>
      </c>
      <c r="D39" s="155">
        <v>26</v>
      </c>
      <c r="E39" s="155">
        <v>24.9</v>
      </c>
      <c r="F39" s="156">
        <v>42865</v>
      </c>
      <c r="G39" s="249">
        <f t="shared" si="6"/>
        <v>9.2105263157894637</v>
      </c>
    </row>
    <row r="40" spans="1:7" s="103" customFormat="1">
      <c r="A40" s="156">
        <v>42857</v>
      </c>
      <c r="B40" s="242" t="s">
        <v>135</v>
      </c>
      <c r="C40" s="155">
        <v>239.5</v>
      </c>
      <c r="D40" s="155">
        <v>274</v>
      </c>
      <c r="E40" s="155">
        <v>252</v>
      </c>
      <c r="F40" s="156">
        <v>42859</v>
      </c>
      <c r="G40" s="249">
        <f t="shared" si="6"/>
        <v>5.2192066805845512</v>
      </c>
    </row>
    <row r="41" spans="1:7" s="103" customFormat="1">
      <c r="A41" s="156">
        <v>42835</v>
      </c>
      <c r="B41" s="242" t="s">
        <v>407</v>
      </c>
      <c r="C41" s="155">
        <v>511</v>
      </c>
      <c r="D41" s="155">
        <v>560</v>
      </c>
      <c r="E41" s="155">
        <v>541</v>
      </c>
      <c r="F41" s="156">
        <v>42942</v>
      </c>
      <c r="G41" s="249">
        <f t="shared" si="6"/>
        <v>5.8708414872798436</v>
      </c>
    </row>
    <row r="42" spans="1:7" s="103" customFormat="1">
      <c r="A42" s="156">
        <v>42831</v>
      </c>
      <c r="B42" s="242" t="s">
        <v>342</v>
      </c>
      <c r="C42" s="155">
        <v>56.5</v>
      </c>
      <c r="D42" s="155">
        <v>64</v>
      </c>
      <c r="E42" s="155">
        <v>58.8</v>
      </c>
      <c r="F42" s="156">
        <v>42835</v>
      </c>
      <c r="G42" s="249">
        <f t="shared" ref="G42:G49" si="7">((E42-C42)/C42*100)</f>
        <v>4.0707964601769859</v>
      </c>
    </row>
    <row r="43" spans="1:7" s="103" customFormat="1">
      <c r="A43" s="156">
        <v>42810</v>
      </c>
      <c r="B43" s="242" t="s">
        <v>323</v>
      </c>
      <c r="C43" s="155">
        <v>48.6</v>
      </c>
      <c r="D43" s="155">
        <v>54</v>
      </c>
      <c r="E43" s="155">
        <v>49.95</v>
      </c>
      <c r="F43" s="156">
        <v>42831</v>
      </c>
      <c r="G43" s="249">
        <f t="shared" si="7"/>
        <v>2.7777777777777808</v>
      </c>
    </row>
    <row r="44" spans="1:7" s="103" customFormat="1">
      <c r="A44" s="156">
        <v>42800</v>
      </c>
      <c r="B44" s="242" t="s">
        <v>408</v>
      </c>
      <c r="C44" s="155">
        <v>476</v>
      </c>
      <c r="D44" s="155">
        <v>520</v>
      </c>
      <c r="E44" s="155">
        <v>520</v>
      </c>
      <c r="F44" s="156">
        <v>42830</v>
      </c>
      <c r="G44" s="249">
        <f t="shared" si="7"/>
        <v>9.2436974789915975</v>
      </c>
    </row>
    <row r="45" spans="1:7" s="103" customFormat="1">
      <c r="A45" s="156">
        <v>42789</v>
      </c>
      <c r="B45" s="242" t="s">
        <v>409</v>
      </c>
      <c r="C45" s="155">
        <v>38.5</v>
      </c>
      <c r="D45" s="155">
        <v>44</v>
      </c>
      <c r="E45" s="155">
        <v>39.700000000000003</v>
      </c>
      <c r="F45" s="156">
        <v>42793</v>
      </c>
      <c r="G45" s="249">
        <f t="shared" si="7"/>
        <v>3.1168831168831241</v>
      </c>
    </row>
    <row r="46" spans="1:7" s="103" customFormat="1">
      <c r="A46" s="156">
        <v>42788</v>
      </c>
      <c r="B46" s="242" t="s">
        <v>410</v>
      </c>
      <c r="C46" s="155">
        <v>284</v>
      </c>
      <c r="D46" s="155">
        <v>320</v>
      </c>
      <c r="E46" s="155">
        <v>297</v>
      </c>
      <c r="F46" s="156">
        <v>42859</v>
      </c>
      <c r="G46" s="249">
        <f t="shared" si="7"/>
        <v>4.5774647887323949</v>
      </c>
    </row>
    <row r="47" spans="1:7" s="103" customFormat="1">
      <c r="A47" s="156">
        <v>42783</v>
      </c>
      <c r="B47" s="242" t="s">
        <v>411</v>
      </c>
      <c r="C47" s="155">
        <v>292</v>
      </c>
      <c r="D47" s="155">
        <v>332</v>
      </c>
      <c r="E47" s="155">
        <v>309</v>
      </c>
      <c r="F47" s="156">
        <v>42783</v>
      </c>
      <c r="G47" s="249">
        <f t="shared" si="7"/>
        <v>5.8219178082191778</v>
      </c>
    </row>
    <row r="48" spans="1:7" s="103" customFormat="1">
      <c r="A48" s="156">
        <v>42768</v>
      </c>
      <c r="B48" s="242" t="s">
        <v>150</v>
      </c>
      <c r="C48" s="155">
        <v>45</v>
      </c>
      <c r="D48" s="155" t="s">
        <v>412</v>
      </c>
      <c r="E48" s="155">
        <v>49</v>
      </c>
      <c r="F48" s="156">
        <v>42775</v>
      </c>
      <c r="G48" s="249">
        <f t="shared" si="7"/>
        <v>8.8888888888888893</v>
      </c>
    </row>
    <row r="49" spans="1:8" s="103" customFormat="1">
      <c r="A49" s="156">
        <v>42767</v>
      </c>
      <c r="B49" s="242" t="s">
        <v>383</v>
      </c>
      <c r="C49" s="155">
        <v>776</v>
      </c>
      <c r="D49" s="155">
        <v>850</v>
      </c>
      <c r="E49" s="155">
        <v>810</v>
      </c>
      <c r="F49" s="156">
        <v>42783</v>
      </c>
      <c r="G49" s="249">
        <f t="shared" si="7"/>
        <v>4.3814432989690717</v>
      </c>
    </row>
    <row r="50" spans="1:8" s="103" customFormat="1">
      <c r="A50" s="164">
        <v>42762</v>
      </c>
      <c r="B50" s="241" t="s">
        <v>413</v>
      </c>
      <c r="C50" s="163">
        <v>280</v>
      </c>
      <c r="D50" s="163">
        <v>310</v>
      </c>
      <c r="E50" s="163">
        <v>267</v>
      </c>
      <c r="F50" s="164">
        <v>42766</v>
      </c>
      <c r="G50" s="250">
        <f t="shared" ref="G50:G52" si="8">((E50-C50)/C50*100)</f>
        <v>-4.6428571428571432</v>
      </c>
    </row>
    <row r="51" spans="1:8" s="103" customFormat="1">
      <c r="A51" s="156">
        <v>42760</v>
      </c>
      <c r="B51" s="242" t="s">
        <v>414</v>
      </c>
      <c r="C51" s="155">
        <v>1218</v>
      </c>
      <c r="D51" s="155">
        <v>1360</v>
      </c>
      <c r="E51" s="155">
        <v>1267</v>
      </c>
      <c r="F51" s="156">
        <v>42762</v>
      </c>
      <c r="G51" s="249">
        <f t="shared" si="8"/>
        <v>4.0229885057471266</v>
      </c>
    </row>
    <row r="52" spans="1:8" s="103" customFormat="1">
      <c r="A52" s="164">
        <v>42753</v>
      </c>
      <c r="B52" s="241" t="s">
        <v>415</v>
      </c>
      <c r="C52" s="163">
        <v>8.1999999999999993</v>
      </c>
      <c r="D52" s="163">
        <v>10</v>
      </c>
      <c r="E52" s="163">
        <v>8</v>
      </c>
      <c r="F52" s="164">
        <v>42768</v>
      </c>
      <c r="G52" s="250">
        <f t="shared" si="8"/>
        <v>-2.4390243902438939</v>
      </c>
    </row>
    <row r="53" spans="1:8" s="103" customFormat="1">
      <c r="A53" s="156">
        <v>42739</v>
      </c>
      <c r="B53" s="242" t="s">
        <v>416</v>
      </c>
      <c r="C53" s="155">
        <v>1025</v>
      </c>
      <c r="D53" s="155">
        <v>1150</v>
      </c>
      <c r="E53" s="155">
        <v>1067</v>
      </c>
      <c r="F53" s="156">
        <v>42386</v>
      </c>
      <c r="G53" s="249">
        <f t="shared" ref="G53:G55" si="9">((E53-C53)/C53*100)</f>
        <v>4.0975609756097562</v>
      </c>
    </row>
    <row r="54" spans="1:8" s="103" customFormat="1">
      <c r="A54" s="156">
        <v>42741</v>
      </c>
      <c r="B54" s="242" t="s">
        <v>417</v>
      </c>
      <c r="C54" s="155">
        <v>74.900000000000006</v>
      </c>
      <c r="D54" s="155">
        <v>89</v>
      </c>
      <c r="E54" s="155">
        <v>79</v>
      </c>
      <c r="F54" s="156">
        <v>42388</v>
      </c>
      <c r="G54" s="249">
        <f t="shared" si="9"/>
        <v>5.4739652870493911</v>
      </c>
    </row>
    <row r="55" spans="1:8" s="103" customFormat="1">
      <c r="A55" s="156">
        <v>42386</v>
      </c>
      <c r="B55" s="242" t="s">
        <v>331</v>
      </c>
      <c r="C55" s="155">
        <v>15.6</v>
      </c>
      <c r="D55" s="155">
        <v>19</v>
      </c>
      <c r="E55" s="155">
        <v>17.899999999999999</v>
      </c>
      <c r="F55" s="156">
        <v>42758</v>
      </c>
      <c r="G55" s="249">
        <f t="shared" si="9"/>
        <v>14.743589743589739</v>
      </c>
    </row>
    <row r="56" spans="1:8" s="103" customFormat="1" ht="15.75" thickBot="1">
      <c r="C56" s="150"/>
      <c r="D56" s="150"/>
      <c r="E56" s="150"/>
      <c r="F56" s="150"/>
      <c r="G56" s="150"/>
    </row>
    <row r="57" spans="1:8" s="103" customFormat="1" ht="15.75" thickBot="1">
      <c r="C57" s="180" t="s">
        <v>132</v>
      </c>
      <c r="D57" s="181"/>
      <c r="E57" s="245"/>
      <c r="F57" s="246">
        <v>3.0150000000000001</v>
      </c>
      <c r="G57" s="247"/>
      <c r="H57" s="150"/>
    </row>
    <row r="58" spans="1:8" s="103" customFormat="1">
      <c r="A58" s="150"/>
      <c r="E58" s="236"/>
      <c r="G58" s="248"/>
    </row>
    <row r="59" spans="1:8" s="103" customFormat="1">
      <c r="A59" s="150"/>
      <c r="E59" s="236"/>
      <c r="G59" s="248"/>
    </row>
    <row r="60" spans="1:8" s="103" customFormat="1">
      <c r="A60" s="238" t="s">
        <v>133</v>
      </c>
      <c r="B60" s="238"/>
      <c r="C60" s="238"/>
      <c r="D60" s="238"/>
      <c r="E60" s="238"/>
      <c r="F60" s="238"/>
      <c r="G60" s="238"/>
    </row>
  </sheetData>
  <sheetProtection password="CAF5" sheet="1" objects="1" scenarios="1"/>
  <mergeCells count="4">
    <mergeCell ref="A1:G1"/>
    <mergeCell ref="A60:G60"/>
    <mergeCell ref="F57:G57"/>
    <mergeCell ref="C57:E57"/>
  </mergeCells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E14" sqref="E14"/>
    </sheetView>
  </sheetViews>
  <sheetFormatPr defaultColWidth="9.140625" defaultRowHeight="15"/>
  <cols>
    <col min="1" max="1" width="11.5703125" customWidth="1"/>
    <col min="2" max="2" width="22" bestFit="1" customWidth="1"/>
    <col min="3" max="3" width="11" style="2" customWidth="1"/>
    <col min="4" max="4" width="7.7109375" style="2" customWidth="1"/>
    <col min="5" max="5" width="17.85546875" style="2" customWidth="1"/>
    <col min="6" max="6" width="14.85546875" style="2" customWidth="1"/>
    <col min="7" max="7" width="9.7109375" style="2" bestFit="1" customWidth="1"/>
  </cols>
  <sheetData>
    <row r="1" spans="1:7" ht="30.75" customHeight="1" thickBot="1">
      <c r="A1" s="46" t="s">
        <v>418</v>
      </c>
      <c r="B1" s="47"/>
      <c r="C1" s="47"/>
      <c r="D1" s="47"/>
      <c r="E1" s="47"/>
      <c r="F1" s="47"/>
      <c r="G1" s="48"/>
    </row>
    <row r="2" spans="1:7" ht="15.75" thickBot="1">
      <c r="A2" s="1"/>
      <c r="B2" s="2"/>
    </row>
    <row r="3" spans="1:7" s="18" customFormat="1" ht="41.25" customHeight="1" thickBot="1">
      <c r="A3" s="71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70" t="s">
        <v>544</v>
      </c>
    </row>
    <row r="4" spans="1:7">
      <c r="A4" s="25">
        <v>42713</v>
      </c>
      <c r="B4" s="7" t="s">
        <v>419</v>
      </c>
      <c r="C4" s="29">
        <v>44</v>
      </c>
      <c r="D4" s="29">
        <v>53</v>
      </c>
      <c r="E4" s="29">
        <v>45.1</v>
      </c>
      <c r="F4" s="25">
        <v>42739</v>
      </c>
      <c r="G4" s="30">
        <f t="shared" ref="G4:G6" si="0">((E4-C4)/C4*100)</f>
        <v>2.5000000000000031</v>
      </c>
    </row>
    <row r="5" spans="1:7">
      <c r="A5" s="25">
        <v>42703</v>
      </c>
      <c r="B5" s="7" t="s">
        <v>420</v>
      </c>
      <c r="C5" s="29">
        <v>111</v>
      </c>
      <c r="D5" s="29">
        <v>133</v>
      </c>
      <c r="E5" s="29">
        <v>133</v>
      </c>
      <c r="F5" s="25">
        <v>42724</v>
      </c>
      <c r="G5" s="30">
        <f t="shared" si="0"/>
        <v>19.81981981981982</v>
      </c>
    </row>
    <row r="6" spans="1:7">
      <c r="A6" s="25">
        <v>42702</v>
      </c>
      <c r="B6" s="7" t="s">
        <v>421</v>
      </c>
      <c r="C6" s="29">
        <v>73.8</v>
      </c>
      <c r="D6" s="29">
        <v>88.5</v>
      </c>
      <c r="E6" s="29">
        <v>79</v>
      </c>
      <c r="F6" s="25">
        <v>42703</v>
      </c>
      <c r="G6" s="30">
        <f t="shared" si="0"/>
        <v>7.0460704607046107</v>
      </c>
    </row>
    <row r="7" spans="1:7">
      <c r="A7" s="25">
        <v>42702</v>
      </c>
      <c r="B7" s="7" t="s">
        <v>422</v>
      </c>
      <c r="C7" s="29">
        <v>242</v>
      </c>
      <c r="D7" s="29">
        <v>292</v>
      </c>
      <c r="E7" s="29">
        <v>243</v>
      </c>
      <c r="F7" s="25">
        <v>42703</v>
      </c>
      <c r="G7" s="30">
        <f t="shared" ref="G7:G12" si="1">((E7-C7)/C7*100)</f>
        <v>0.41322314049586778</v>
      </c>
    </row>
    <row r="8" spans="1:7">
      <c r="A8" s="25">
        <v>42683</v>
      </c>
      <c r="B8" s="7" t="s">
        <v>407</v>
      </c>
      <c r="C8" s="29">
        <v>486</v>
      </c>
      <c r="D8" s="29">
        <v>560</v>
      </c>
      <c r="E8" s="29">
        <v>508</v>
      </c>
      <c r="F8" s="25">
        <v>42684</v>
      </c>
      <c r="G8" s="30">
        <f t="shared" si="1"/>
        <v>4.5267489711934159</v>
      </c>
    </row>
    <row r="9" spans="1:7">
      <c r="A9" s="31">
        <v>42676</v>
      </c>
      <c r="B9" s="32" t="s">
        <v>423</v>
      </c>
      <c r="C9" s="33">
        <v>1290</v>
      </c>
      <c r="D9" s="33">
        <v>1500</v>
      </c>
      <c r="E9" s="33">
        <v>1265</v>
      </c>
      <c r="F9" s="31">
        <v>42677</v>
      </c>
      <c r="G9" s="34">
        <f t="shared" si="1"/>
        <v>-1.9379844961240309</v>
      </c>
    </row>
    <row r="10" spans="1:7">
      <c r="A10" s="31">
        <v>42641</v>
      </c>
      <c r="B10" s="32" t="s">
        <v>424</v>
      </c>
      <c r="C10" s="33">
        <v>76.5</v>
      </c>
      <c r="D10" s="33">
        <v>92</v>
      </c>
      <c r="E10" s="33">
        <v>73.5</v>
      </c>
      <c r="F10" s="31">
        <v>42642</v>
      </c>
      <c r="G10" s="34">
        <f t="shared" si="1"/>
        <v>-3.9215686274509802</v>
      </c>
    </row>
    <row r="11" spans="1:7">
      <c r="A11" s="25">
        <v>42627</v>
      </c>
      <c r="B11" s="7" t="s">
        <v>425</v>
      </c>
      <c r="C11" s="29">
        <v>610</v>
      </c>
      <c r="D11" s="29">
        <v>730</v>
      </c>
      <c r="E11" s="29">
        <v>685</v>
      </c>
      <c r="F11" s="25">
        <v>42629</v>
      </c>
      <c r="G11" s="30">
        <f t="shared" si="1"/>
        <v>12.295081967213115</v>
      </c>
    </row>
    <row r="12" spans="1:7">
      <c r="A12" s="25">
        <v>42621</v>
      </c>
      <c r="B12" s="7" t="s">
        <v>426</v>
      </c>
      <c r="C12" s="29">
        <v>1175</v>
      </c>
      <c r="D12" s="29">
        <v>1350</v>
      </c>
      <c r="E12" s="29">
        <v>1201</v>
      </c>
      <c r="F12" s="25">
        <v>42774</v>
      </c>
      <c r="G12" s="30">
        <f t="shared" si="1"/>
        <v>2.2127659574468086</v>
      </c>
    </row>
    <row r="13" spans="1:7">
      <c r="A13" s="25">
        <v>42620</v>
      </c>
      <c r="B13" s="7" t="s">
        <v>130</v>
      </c>
      <c r="C13" s="29">
        <v>47.5</v>
      </c>
      <c r="D13" s="29">
        <v>60</v>
      </c>
      <c r="E13" s="29">
        <v>52</v>
      </c>
      <c r="F13" s="25">
        <v>42620</v>
      </c>
      <c r="G13" s="30">
        <f t="shared" ref="G13:G32" si="2">((E13-C13)/C13*100)</f>
        <v>9.4736842105263168</v>
      </c>
    </row>
    <row r="14" spans="1:7">
      <c r="A14" s="25">
        <v>42612</v>
      </c>
      <c r="B14" s="7" t="s">
        <v>410</v>
      </c>
      <c r="C14" s="29">
        <v>256</v>
      </c>
      <c r="D14" s="29">
        <v>291</v>
      </c>
      <c r="E14" s="29">
        <v>276</v>
      </c>
      <c r="F14" s="25">
        <v>42620</v>
      </c>
      <c r="G14" s="30">
        <f t="shared" si="2"/>
        <v>7.8125</v>
      </c>
    </row>
    <row r="15" spans="1:7">
      <c r="A15" s="25">
        <v>42579</v>
      </c>
      <c r="B15" s="7" t="s">
        <v>427</v>
      </c>
      <c r="C15" s="29">
        <v>81.5</v>
      </c>
      <c r="D15" s="29">
        <v>92</v>
      </c>
      <c r="E15" s="29">
        <v>92</v>
      </c>
      <c r="F15" s="25">
        <v>42612</v>
      </c>
      <c r="G15" s="30">
        <f t="shared" si="2"/>
        <v>12.883435582822086</v>
      </c>
    </row>
    <row r="16" spans="1:7">
      <c r="A16" s="25">
        <v>42579</v>
      </c>
      <c r="B16" s="7" t="s">
        <v>428</v>
      </c>
      <c r="C16" s="29">
        <v>107</v>
      </c>
      <c r="D16" s="29">
        <v>124</v>
      </c>
      <c r="E16" s="29">
        <v>116</v>
      </c>
      <c r="F16" s="25">
        <v>42605</v>
      </c>
      <c r="G16" s="30">
        <f t="shared" si="2"/>
        <v>8.4112149532710276</v>
      </c>
    </row>
    <row r="17" spans="1:7">
      <c r="A17" s="25">
        <v>42552</v>
      </c>
      <c r="B17" s="7" t="s">
        <v>429</v>
      </c>
      <c r="C17" s="29">
        <v>18.8</v>
      </c>
      <c r="D17" s="29">
        <v>24</v>
      </c>
      <c r="E17" s="29">
        <v>19.899999999999999</v>
      </c>
      <c r="F17" s="25">
        <v>42556</v>
      </c>
      <c r="G17" s="30">
        <f t="shared" si="2"/>
        <v>5.8510638297872219</v>
      </c>
    </row>
    <row r="18" spans="1:7">
      <c r="A18" s="25">
        <v>42535</v>
      </c>
      <c r="B18" s="7" t="s">
        <v>430</v>
      </c>
      <c r="C18" s="29">
        <v>91.5</v>
      </c>
      <c r="D18" s="29">
        <v>114</v>
      </c>
      <c r="E18" s="29">
        <v>104</v>
      </c>
      <c r="F18" s="25">
        <v>42555</v>
      </c>
      <c r="G18" s="30">
        <f t="shared" si="2"/>
        <v>13.661202185792352</v>
      </c>
    </row>
    <row r="19" spans="1:7">
      <c r="A19" s="20">
        <v>42528</v>
      </c>
      <c r="B19" s="21" t="s">
        <v>431</v>
      </c>
      <c r="C19" s="35">
        <v>247</v>
      </c>
      <c r="D19" s="35">
        <v>300</v>
      </c>
      <c r="E19" s="35">
        <v>264</v>
      </c>
      <c r="F19" s="36">
        <v>42543</v>
      </c>
      <c r="G19" s="30">
        <f t="shared" si="2"/>
        <v>6.8825910931174086</v>
      </c>
    </row>
    <row r="20" spans="1:7">
      <c r="A20" s="6">
        <v>42515</v>
      </c>
      <c r="B20" s="7" t="s">
        <v>432</v>
      </c>
      <c r="C20" s="29">
        <v>83</v>
      </c>
      <c r="D20" s="29">
        <v>100</v>
      </c>
      <c r="E20" s="29">
        <v>88</v>
      </c>
      <c r="F20" s="37">
        <v>42520</v>
      </c>
      <c r="G20" s="38">
        <f t="shared" si="2"/>
        <v>6.024096385542169</v>
      </c>
    </row>
    <row r="21" spans="1:7">
      <c r="A21" s="39">
        <v>42506</v>
      </c>
      <c r="B21" s="32" t="s">
        <v>433</v>
      </c>
      <c r="C21" s="33">
        <v>2490</v>
      </c>
      <c r="D21" s="33">
        <v>2626</v>
      </c>
      <c r="E21" s="33">
        <v>2480</v>
      </c>
      <c r="F21" s="40">
        <v>42507</v>
      </c>
      <c r="G21" s="41">
        <f t="shared" si="2"/>
        <v>-0.40160642570281119</v>
      </c>
    </row>
    <row r="22" spans="1:7">
      <c r="A22" s="39">
        <v>42486</v>
      </c>
      <c r="B22" s="32" t="s">
        <v>434</v>
      </c>
      <c r="C22" s="33">
        <v>200</v>
      </c>
      <c r="D22" s="33">
        <v>213</v>
      </c>
      <c r="E22" s="33">
        <v>195</v>
      </c>
      <c r="F22" s="40">
        <v>42495</v>
      </c>
      <c r="G22" s="41">
        <f t="shared" si="2"/>
        <v>-2.5</v>
      </c>
    </row>
    <row r="23" spans="1:7">
      <c r="A23" s="6">
        <v>42471</v>
      </c>
      <c r="B23" s="7" t="s">
        <v>435</v>
      </c>
      <c r="C23" s="29">
        <v>51.55</v>
      </c>
      <c r="D23" s="29">
        <v>62</v>
      </c>
      <c r="E23" s="29">
        <v>57</v>
      </c>
      <c r="F23" s="37">
        <v>42482</v>
      </c>
      <c r="G23" s="38">
        <f t="shared" si="2"/>
        <v>10.572259941804079</v>
      </c>
    </row>
    <row r="24" spans="1:7">
      <c r="A24" s="6">
        <v>42459</v>
      </c>
      <c r="B24" s="7" t="s">
        <v>436</v>
      </c>
      <c r="C24" s="29">
        <v>22.8</v>
      </c>
      <c r="D24" s="29">
        <v>28</v>
      </c>
      <c r="E24" s="29">
        <v>24.35</v>
      </c>
      <c r="F24" s="37">
        <v>42464</v>
      </c>
      <c r="G24" s="38">
        <f t="shared" si="2"/>
        <v>6.7982456140350909</v>
      </c>
    </row>
    <row r="25" spans="1:7">
      <c r="A25" s="6">
        <v>42458</v>
      </c>
      <c r="B25" s="7" t="s">
        <v>394</v>
      </c>
      <c r="C25" s="29">
        <v>1305</v>
      </c>
      <c r="D25" s="29">
        <v>1500</v>
      </c>
      <c r="E25" s="29">
        <v>1475</v>
      </c>
      <c r="F25" s="37">
        <v>42459</v>
      </c>
      <c r="G25" s="38">
        <f t="shared" si="2"/>
        <v>13.026819923371647</v>
      </c>
    </row>
    <row r="26" spans="1:7">
      <c r="A26" s="6">
        <v>42450</v>
      </c>
      <c r="B26" s="7" t="s">
        <v>437</v>
      </c>
      <c r="C26" s="29">
        <v>141</v>
      </c>
      <c r="D26" s="29">
        <v>168</v>
      </c>
      <c r="E26" s="29">
        <v>157</v>
      </c>
      <c r="F26" s="37">
        <v>42451</v>
      </c>
      <c r="G26" s="38">
        <f t="shared" si="2"/>
        <v>11.347517730496454</v>
      </c>
    </row>
    <row r="27" spans="1:7">
      <c r="A27" s="6">
        <v>42447</v>
      </c>
      <c r="B27" s="7" t="s">
        <v>438</v>
      </c>
      <c r="C27" s="29">
        <v>1046</v>
      </c>
      <c r="D27" s="29">
        <v>1144</v>
      </c>
      <c r="E27" s="29">
        <v>1095</v>
      </c>
      <c r="F27" s="37">
        <v>42459</v>
      </c>
      <c r="G27" s="38">
        <f t="shared" si="2"/>
        <v>4.6845124282982793</v>
      </c>
    </row>
    <row r="28" spans="1:7">
      <c r="A28" s="6">
        <v>42447</v>
      </c>
      <c r="B28" s="7" t="s">
        <v>439</v>
      </c>
      <c r="C28" s="29">
        <v>138.5</v>
      </c>
      <c r="D28" s="29">
        <v>168</v>
      </c>
      <c r="E28" s="29">
        <v>154</v>
      </c>
      <c r="F28" s="37">
        <v>42450</v>
      </c>
      <c r="G28" s="38">
        <f t="shared" si="2"/>
        <v>11.191335740072201</v>
      </c>
    </row>
    <row r="29" spans="1:7">
      <c r="A29" s="6">
        <v>42433</v>
      </c>
      <c r="B29" s="7" t="s">
        <v>388</v>
      </c>
      <c r="C29" s="29">
        <v>200.8</v>
      </c>
      <c r="D29" s="29">
        <v>232</v>
      </c>
      <c r="E29" s="29">
        <v>215</v>
      </c>
      <c r="F29" s="37">
        <v>42450</v>
      </c>
      <c r="G29" s="38">
        <f t="shared" si="2"/>
        <v>7.0717131474103523</v>
      </c>
    </row>
    <row r="30" spans="1:7">
      <c r="A30" s="6">
        <v>42431</v>
      </c>
      <c r="B30" s="7" t="s">
        <v>440</v>
      </c>
      <c r="C30" s="29">
        <v>84</v>
      </c>
      <c r="D30" s="29">
        <v>99</v>
      </c>
      <c r="E30" s="29">
        <v>98</v>
      </c>
      <c r="F30" s="37">
        <v>42433</v>
      </c>
      <c r="G30" s="38">
        <f t="shared" si="2"/>
        <v>16.666666666666664</v>
      </c>
    </row>
    <row r="31" spans="1:7">
      <c r="A31" s="6">
        <v>42430</v>
      </c>
      <c r="B31" s="7" t="s">
        <v>441</v>
      </c>
      <c r="C31" s="29">
        <v>18.45</v>
      </c>
      <c r="D31" s="29">
        <v>22</v>
      </c>
      <c r="E31" s="29">
        <v>20.149999999999999</v>
      </c>
      <c r="F31" s="37">
        <v>42440</v>
      </c>
      <c r="G31" s="38">
        <f t="shared" si="2"/>
        <v>9.2140921409214052</v>
      </c>
    </row>
    <row r="32" spans="1:7">
      <c r="A32" s="20">
        <v>42391</v>
      </c>
      <c r="B32" s="21" t="s">
        <v>442</v>
      </c>
      <c r="C32" s="35">
        <v>72.5</v>
      </c>
      <c r="D32" s="35">
        <v>90</v>
      </c>
      <c r="E32" s="35">
        <v>80.099999999999994</v>
      </c>
      <c r="F32" s="36">
        <v>42433</v>
      </c>
      <c r="G32" s="30">
        <f t="shared" si="2"/>
        <v>10.482758620689648</v>
      </c>
    </row>
    <row r="33" spans="1:7" ht="15.75" thickBot="1"/>
    <row r="34" spans="1:7" ht="15.75" thickBot="1">
      <c r="A34" s="2"/>
      <c r="C34" s="52" t="s">
        <v>132</v>
      </c>
      <c r="D34" s="53"/>
      <c r="E34" s="54"/>
      <c r="F34" s="78">
        <v>2.121</v>
      </c>
      <c r="G34" s="79"/>
    </row>
    <row r="35" spans="1:7">
      <c r="A35" s="2"/>
      <c r="C35"/>
      <c r="D35"/>
      <c r="E35" s="18"/>
      <c r="F35"/>
      <c r="G35"/>
    </row>
    <row r="36" spans="1:7">
      <c r="A36" s="2"/>
      <c r="C36"/>
      <c r="D36"/>
      <c r="E36" s="18"/>
      <c r="F36"/>
      <c r="G36" s="19"/>
    </row>
    <row r="37" spans="1:7">
      <c r="A37" s="49" t="s">
        <v>133</v>
      </c>
      <c r="B37" s="49"/>
      <c r="C37" s="49"/>
      <c r="D37" s="49"/>
      <c r="E37" s="49"/>
      <c r="F37" s="49"/>
      <c r="G37" s="49"/>
    </row>
  </sheetData>
  <sheetProtection password="CAF5" sheet="1" objects="1" scenarios="1"/>
  <mergeCells count="4">
    <mergeCell ref="A1:G1"/>
    <mergeCell ref="A37:G37"/>
    <mergeCell ref="C34:E34"/>
    <mergeCell ref="F34:G34"/>
  </mergeCells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Capiflex</dc:creator>
  <cp:lastModifiedBy>Admin</cp:lastModifiedBy>
  <cp:lastPrinted>2014-05-19T16:52:00Z</cp:lastPrinted>
  <dcterms:created xsi:type="dcterms:W3CDTF">2013-11-02T10:22:00Z</dcterms:created>
  <dcterms:modified xsi:type="dcterms:W3CDTF">2024-11-06T12:40:32Z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1033-12.2.0.18607</vt:lpwstr>
  </property>
  <property fmtid="{D5CDD505-2E9C-101B-9397-08002B2CF9AE}" pid="3" name="ICV">
    <vt:lpwstr>C2CF1E917F4A45E4ABEB76E991C6D258</vt:lpwstr>
  </property>
</Properties>
</file>